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ktagder.sharepoint.com/teams/AKT-BusstjenesteriKristiansand2028/Shared Documents/Generelt/Anbudsdokumenter under arbeid/Vedlegg 4 - Kommersielle betingelser/"/>
    </mc:Choice>
  </mc:AlternateContent>
  <xr:revisionPtr revIDLastSave="2019" documentId="8_{9B141809-AD63-4B7D-BCC1-FE58B7E6DCBD}" xr6:coauthVersionLast="47" xr6:coauthVersionMax="47" xr10:uidLastSave="{9B7DD383-1B61-49BF-8C4B-4FECCB863044}"/>
  <bookViews>
    <workbookView xWindow="-120" yWindow="-120" windowWidth="29040" windowHeight="15720" xr2:uid="{10A23BDB-FB15-4929-AF37-ADF44706191F}"/>
  </bookViews>
  <sheets>
    <sheet name="Utfylling av svarbilag" sheetId="3" r:id="rId1"/>
    <sheet name="Kapitalkostnad" sheetId="5" r:id="rId2"/>
  </sheets>
  <definedNames>
    <definedName name="_xlnm.Print_Area" localSheetId="0">'Utfylling av svarbilag'!$C$1:$H$57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5" l="1"/>
  <c r="G139" i="5" l="1"/>
  <c r="F139" i="5"/>
  <c r="J139" i="5" s="1"/>
  <c r="G138" i="5"/>
  <c r="H138" i="5" s="1"/>
  <c r="F138" i="5"/>
  <c r="J138" i="5" s="1"/>
  <c r="G137" i="5"/>
  <c r="H137" i="5" s="1"/>
  <c r="F137" i="5"/>
  <c r="J137" i="5" s="1"/>
  <c r="G136" i="5"/>
  <c r="H136" i="5" s="1"/>
  <c r="F136" i="5"/>
  <c r="J136" i="5" s="1"/>
  <c r="G135" i="5"/>
  <c r="H135" i="5" s="1"/>
  <c r="F135" i="5"/>
  <c r="J135" i="5" s="1"/>
  <c r="G134" i="5"/>
  <c r="H134" i="5" s="1"/>
  <c r="F134" i="5"/>
  <c r="J134" i="5" s="1"/>
  <c r="G133" i="5"/>
  <c r="F133" i="5"/>
  <c r="J133" i="5" s="1"/>
  <c r="G132" i="5"/>
  <c r="F132" i="5"/>
  <c r="J132" i="5" s="1"/>
  <c r="G131" i="5"/>
  <c r="F131" i="5"/>
  <c r="J131" i="5" s="1"/>
  <c r="G130" i="5"/>
  <c r="H130" i="5" s="1"/>
  <c r="F130" i="5"/>
  <c r="J130" i="5" s="1"/>
  <c r="G129" i="5"/>
  <c r="H129" i="5" s="1"/>
  <c r="F129" i="5"/>
  <c r="J129" i="5" s="1"/>
  <c r="G128" i="5"/>
  <c r="F128" i="5"/>
  <c r="J128" i="5" s="1"/>
  <c r="D128" i="5"/>
  <c r="F160" i="5"/>
  <c r="J160" i="5" s="1"/>
  <c r="G160" i="5"/>
  <c r="F161" i="5"/>
  <c r="J161" i="5" s="1"/>
  <c r="G161" i="5"/>
  <c r="G116" i="5"/>
  <c r="H116" i="5" s="1"/>
  <c r="F116" i="5"/>
  <c r="J116" i="5" s="1"/>
  <c r="G115" i="5"/>
  <c r="H115" i="5" s="1"/>
  <c r="F115" i="5"/>
  <c r="G114" i="5"/>
  <c r="F114" i="5"/>
  <c r="J114" i="5" s="1"/>
  <c r="G113" i="5"/>
  <c r="H113" i="5" s="1"/>
  <c r="F113" i="5"/>
  <c r="J113" i="5" s="1"/>
  <c r="G112" i="5"/>
  <c r="H112" i="5" s="1"/>
  <c r="F112" i="5"/>
  <c r="G111" i="5"/>
  <c r="H111" i="5" s="1"/>
  <c r="F111" i="5"/>
  <c r="J111" i="5" s="1"/>
  <c r="G110" i="5"/>
  <c r="H110" i="5" s="1"/>
  <c r="F110" i="5"/>
  <c r="J110" i="5" s="1"/>
  <c r="G109" i="5"/>
  <c r="F109" i="5"/>
  <c r="J109" i="5" s="1"/>
  <c r="G108" i="5"/>
  <c r="H108" i="5" s="1"/>
  <c r="F108" i="5"/>
  <c r="J108" i="5" s="1"/>
  <c r="G107" i="5"/>
  <c r="H107" i="5" s="1"/>
  <c r="F107" i="5"/>
  <c r="J107" i="5" s="1"/>
  <c r="G106" i="5"/>
  <c r="H106" i="5" s="1"/>
  <c r="F106" i="5"/>
  <c r="J106" i="5" s="1"/>
  <c r="G105" i="5"/>
  <c r="H105" i="5" s="1"/>
  <c r="F105" i="5"/>
  <c r="J105" i="5" s="1"/>
  <c r="D105" i="5"/>
  <c r="G93" i="5"/>
  <c r="F93" i="5"/>
  <c r="J93" i="5" s="1"/>
  <c r="G92" i="5"/>
  <c r="H92" i="5" s="1"/>
  <c r="F92" i="5"/>
  <c r="J92" i="5" s="1"/>
  <c r="G91" i="5"/>
  <c r="H91" i="5" s="1"/>
  <c r="F91" i="5"/>
  <c r="J91" i="5" s="1"/>
  <c r="G90" i="5"/>
  <c r="H90" i="5" s="1"/>
  <c r="F90" i="5"/>
  <c r="J90" i="5" s="1"/>
  <c r="G89" i="5"/>
  <c r="H89" i="5" s="1"/>
  <c r="F89" i="5"/>
  <c r="G88" i="5"/>
  <c r="H88" i="5" s="1"/>
  <c r="F88" i="5"/>
  <c r="J88" i="5" s="1"/>
  <c r="G87" i="5"/>
  <c r="F87" i="5"/>
  <c r="J87" i="5" s="1"/>
  <c r="G86" i="5"/>
  <c r="F86" i="5"/>
  <c r="J86" i="5" s="1"/>
  <c r="G85" i="5"/>
  <c r="F85" i="5"/>
  <c r="J85" i="5" s="1"/>
  <c r="G84" i="5"/>
  <c r="H84" i="5" s="1"/>
  <c r="F84" i="5"/>
  <c r="G83" i="5"/>
  <c r="H83" i="5" s="1"/>
  <c r="F83" i="5"/>
  <c r="J83" i="5" s="1"/>
  <c r="G82" i="5"/>
  <c r="F82" i="5"/>
  <c r="J82" i="5" s="1"/>
  <c r="D82" i="5"/>
  <c r="G70" i="5"/>
  <c r="F70" i="5"/>
  <c r="J70" i="5" s="1"/>
  <c r="G69" i="5"/>
  <c r="H69" i="5" s="1"/>
  <c r="F69" i="5"/>
  <c r="G68" i="5"/>
  <c r="H68" i="5" s="1"/>
  <c r="F68" i="5"/>
  <c r="J68" i="5" s="1"/>
  <c r="G67" i="5"/>
  <c r="H67" i="5" s="1"/>
  <c r="F67" i="5"/>
  <c r="J67" i="5" s="1"/>
  <c r="G66" i="5"/>
  <c r="H66" i="5" s="1"/>
  <c r="F66" i="5"/>
  <c r="J66" i="5" s="1"/>
  <c r="G65" i="5"/>
  <c r="H65" i="5" s="1"/>
  <c r="F65" i="5"/>
  <c r="J65" i="5" s="1"/>
  <c r="G64" i="5"/>
  <c r="F64" i="5"/>
  <c r="J64" i="5" s="1"/>
  <c r="G63" i="5"/>
  <c r="F63" i="5"/>
  <c r="J63" i="5" s="1"/>
  <c r="G62" i="5"/>
  <c r="F62" i="5"/>
  <c r="J62" i="5" s="1"/>
  <c r="G61" i="5"/>
  <c r="H61" i="5" s="1"/>
  <c r="F61" i="5"/>
  <c r="J61" i="5" s="1"/>
  <c r="G60" i="5"/>
  <c r="H60" i="5" s="1"/>
  <c r="F60" i="5"/>
  <c r="J60" i="5" s="1"/>
  <c r="G59" i="5"/>
  <c r="F59" i="5"/>
  <c r="J59" i="5" s="1"/>
  <c r="D59" i="5"/>
  <c r="G47" i="5"/>
  <c r="F47" i="5"/>
  <c r="J47" i="5" s="1"/>
  <c r="G46" i="5"/>
  <c r="H46" i="5" s="1"/>
  <c r="F46" i="5"/>
  <c r="J46" i="5" s="1"/>
  <c r="G45" i="5"/>
  <c r="H45" i="5" s="1"/>
  <c r="F45" i="5"/>
  <c r="J45" i="5" s="1"/>
  <c r="G44" i="5"/>
  <c r="H44" i="5" s="1"/>
  <c r="F44" i="5"/>
  <c r="J44" i="5" s="1"/>
  <c r="G43" i="5"/>
  <c r="H43" i="5" s="1"/>
  <c r="F43" i="5"/>
  <c r="G42" i="5"/>
  <c r="H42" i="5" s="1"/>
  <c r="F42" i="5"/>
  <c r="G41" i="5"/>
  <c r="H41" i="5" s="1"/>
  <c r="F41" i="5"/>
  <c r="J41" i="5" s="1"/>
  <c r="G40" i="5"/>
  <c r="F40" i="5"/>
  <c r="J40" i="5" s="1"/>
  <c r="G39" i="5"/>
  <c r="F39" i="5"/>
  <c r="J39" i="5" s="1"/>
  <c r="G38" i="5"/>
  <c r="H38" i="5" s="1"/>
  <c r="F38" i="5"/>
  <c r="G37" i="5"/>
  <c r="H37" i="5" s="1"/>
  <c r="F37" i="5"/>
  <c r="J37" i="5" s="1"/>
  <c r="G36" i="5"/>
  <c r="F36" i="5"/>
  <c r="J36" i="5" s="1"/>
  <c r="D36" i="5"/>
  <c r="G24" i="5"/>
  <c r="H24" i="5" s="1"/>
  <c r="F24" i="5"/>
  <c r="G23" i="5"/>
  <c r="H23" i="5" s="1"/>
  <c r="F23" i="5"/>
  <c r="G22" i="5"/>
  <c r="F22" i="5"/>
  <c r="G21" i="5"/>
  <c r="F21" i="5"/>
  <c r="G20" i="5"/>
  <c r="F20" i="5"/>
  <c r="G19" i="5"/>
  <c r="F19" i="5"/>
  <c r="G18" i="5"/>
  <c r="F18" i="5"/>
  <c r="G17" i="5"/>
  <c r="F17" i="5"/>
  <c r="G16" i="5"/>
  <c r="F16" i="5"/>
  <c r="G15" i="5"/>
  <c r="F15" i="5"/>
  <c r="G14" i="5"/>
  <c r="F14" i="5"/>
  <c r="F13" i="5"/>
  <c r="G25" i="5" l="1"/>
  <c r="E128" i="5"/>
  <c r="I128" i="5" s="1"/>
  <c r="E135" i="5"/>
  <c r="I135" i="5" s="1"/>
  <c r="E133" i="5"/>
  <c r="I133" i="5" s="1"/>
  <c r="E136" i="5"/>
  <c r="I136" i="5" s="1"/>
  <c r="E137" i="5"/>
  <c r="I137" i="5" s="1"/>
  <c r="E134" i="5"/>
  <c r="I134" i="5" s="1"/>
  <c r="F140" i="5"/>
  <c r="G140" i="5"/>
  <c r="E132" i="5"/>
  <c r="I132" i="5" s="1"/>
  <c r="G117" i="5"/>
  <c r="G33" i="3"/>
  <c r="H33" i="3" s="1"/>
  <c r="G94" i="5"/>
  <c r="G71" i="5"/>
  <c r="F71" i="5"/>
  <c r="G48" i="5"/>
  <c r="F25" i="5"/>
  <c r="F48" i="5"/>
  <c r="E131" i="5"/>
  <c r="I131" i="5" s="1"/>
  <c r="E138" i="5"/>
  <c r="I138" i="5" s="1"/>
  <c r="H133" i="5"/>
  <c r="E130" i="5"/>
  <c r="I130" i="5" s="1"/>
  <c r="E139" i="5"/>
  <c r="I139" i="5" s="1"/>
  <c r="H132" i="5"/>
  <c r="H131" i="5"/>
  <c r="H139" i="5"/>
  <c r="H128" i="5"/>
  <c r="E129" i="5"/>
  <c r="E161" i="5"/>
  <c r="I161" i="5" s="1"/>
  <c r="E43" i="5"/>
  <c r="I43" i="5" s="1"/>
  <c r="H161" i="5"/>
  <c r="E115" i="5"/>
  <c r="I115" i="5" s="1"/>
  <c r="E160" i="5"/>
  <c r="I160" i="5" s="1"/>
  <c r="H160" i="5"/>
  <c r="E107" i="5"/>
  <c r="I107" i="5" s="1"/>
  <c r="E111" i="5"/>
  <c r="I111" i="5" s="1"/>
  <c r="E112" i="5"/>
  <c r="I112" i="5" s="1"/>
  <c r="E83" i="5"/>
  <c r="I83" i="5" s="1"/>
  <c r="E106" i="5"/>
  <c r="I106" i="5" s="1"/>
  <c r="E109" i="5"/>
  <c r="I109" i="5" s="1"/>
  <c r="E114" i="5"/>
  <c r="I114" i="5" s="1"/>
  <c r="E113" i="5"/>
  <c r="I113" i="5" s="1"/>
  <c r="E88" i="5"/>
  <c r="I88" i="5" s="1"/>
  <c r="E89" i="5"/>
  <c r="I89" i="5" s="1"/>
  <c r="E87" i="5"/>
  <c r="I87" i="5" s="1"/>
  <c r="E90" i="5"/>
  <c r="I90" i="5" s="1"/>
  <c r="E84" i="5"/>
  <c r="I84" i="5" s="1"/>
  <c r="H87" i="5"/>
  <c r="E65" i="5"/>
  <c r="I65" i="5" s="1"/>
  <c r="E69" i="5"/>
  <c r="I69" i="5" s="1"/>
  <c r="E64" i="5"/>
  <c r="I64" i="5" s="1"/>
  <c r="H64" i="5"/>
  <c r="E60" i="5"/>
  <c r="I60" i="5" s="1"/>
  <c r="E66" i="5"/>
  <c r="I66" i="5" s="1"/>
  <c r="E40" i="5"/>
  <c r="I40" i="5" s="1"/>
  <c r="E38" i="5"/>
  <c r="I38" i="5" s="1"/>
  <c r="E42" i="5"/>
  <c r="I42" i="5" s="1"/>
  <c r="E85" i="5"/>
  <c r="I85" i="5" s="1"/>
  <c r="E93" i="5"/>
  <c r="I93" i="5" s="1"/>
  <c r="E116" i="5"/>
  <c r="I116" i="5" s="1"/>
  <c r="E62" i="5"/>
  <c r="I62" i="5" s="1"/>
  <c r="E63" i="5"/>
  <c r="I63" i="5" s="1"/>
  <c r="E70" i="5"/>
  <c r="I70" i="5" s="1"/>
  <c r="E68" i="5"/>
  <c r="I68" i="5" s="1"/>
  <c r="E82" i="5"/>
  <c r="E105" i="5"/>
  <c r="J89" i="5"/>
  <c r="J112" i="5"/>
  <c r="H114" i="5"/>
  <c r="E86" i="5"/>
  <c r="I86" i="5" s="1"/>
  <c r="E59" i="5"/>
  <c r="F117" i="5"/>
  <c r="E108" i="5"/>
  <c r="I108" i="5" s="1"/>
  <c r="H109" i="5"/>
  <c r="E110" i="5"/>
  <c r="I110" i="5" s="1"/>
  <c r="J115" i="5"/>
  <c r="E92" i="5"/>
  <c r="I92" i="5" s="1"/>
  <c r="H93" i="5"/>
  <c r="H86" i="5"/>
  <c r="E91" i="5"/>
  <c r="I91" i="5" s="1"/>
  <c r="H82" i="5"/>
  <c r="J84" i="5"/>
  <c r="H85" i="5"/>
  <c r="F94" i="5"/>
  <c r="H63" i="5"/>
  <c r="E61" i="5"/>
  <c r="I61" i="5" s="1"/>
  <c r="H59" i="5"/>
  <c r="J69" i="5"/>
  <c r="H70" i="5"/>
  <c r="H62" i="5"/>
  <c r="E67" i="5"/>
  <c r="I67" i="5" s="1"/>
  <c r="J42" i="5"/>
  <c r="E41" i="5"/>
  <c r="I41" i="5" s="1"/>
  <c r="E39" i="5"/>
  <c r="I39" i="5" s="1"/>
  <c r="J43" i="5"/>
  <c r="E47" i="5"/>
  <c r="I47" i="5" s="1"/>
  <c r="E46" i="5"/>
  <c r="I46" i="5" s="1"/>
  <c r="H39" i="5"/>
  <c r="E44" i="5"/>
  <c r="I44" i="5" s="1"/>
  <c r="H47" i="5"/>
  <c r="H36" i="5"/>
  <c r="J38" i="5"/>
  <c r="E37" i="5"/>
  <c r="I37" i="5" s="1"/>
  <c r="H40" i="5"/>
  <c r="E45" i="5"/>
  <c r="I45" i="5" s="1"/>
  <c r="E36" i="5"/>
  <c r="E23" i="5"/>
  <c r="I23" i="5" s="1"/>
  <c r="E24" i="5"/>
  <c r="I24" i="5" s="1"/>
  <c r="J24" i="5"/>
  <c r="J23" i="5"/>
  <c r="D129" i="5" l="1"/>
  <c r="I129" i="5"/>
  <c r="E140" i="5"/>
  <c r="G34" i="3"/>
  <c r="H34" i="3" s="1"/>
  <c r="E117" i="5"/>
  <c r="E94" i="5"/>
  <c r="G32" i="3"/>
  <c r="H32" i="3" s="1"/>
  <c r="G31" i="3"/>
  <c r="H31" i="3" s="1"/>
  <c r="E71" i="5"/>
  <c r="E48" i="5"/>
  <c r="G30" i="3"/>
  <c r="H30" i="3" s="1"/>
  <c r="D130" i="5"/>
  <c r="D131" i="5" s="1"/>
  <c r="D132" i="5" s="1"/>
  <c r="D133" i="5" s="1"/>
  <c r="D134" i="5" s="1"/>
  <c r="D135" i="5" s="1"/>
  <c r="D136" i="5" s="1"/>
  <c r="D137" i="5" s="1"/>
  <c r="D138" i="5" s="1"/>
  <c r="D139" i="5" s="1"/>
  <c r="I59" i="5"/>
  <c r="D60" i="5"/>
  <c r="D61" i="5" s="1"/>
  <c r="D62" i="5" s="1"/>
  <c r="D63" i="5" s="1"/>
  <c r="D64" i="5" s="1"/>
  <c r="D65" i="5" s="1"/>
  <c r="D66" i="5" s="1"/>
  <c r="D67" i="5" s="1"/>
  <c r="D68" i="5" s="1"/>
  <c r="D69" i="5" s="1"/>
  <c r="D70" i="5" s="1"/>
  <c r="I105" i="5"/>
  <c r="D106" i="5"/>
  <c r="D107" i="5" s="1"/>
  <c r="D108" i="5" s="1"/>
  <c r="D109" i="5" s="1"/>
  <c r="D110" i="5" s="1"/>
  <c r="D111" i="5" s="1"/>
  <c r="D112" i="5" s="1"/>
  <c r="D113" i="5" s="1"/>
  <c r="D114" i="5" s="1"/>
  <c r="D115" i="5" s="1"/>
  <c r="D116" i="5" s="1"/>
  <c r="I82" i="5"/>
  <c r="D83" i="5"/>
  <c r="D84" i="5" s="1"/>
  <c r="D85" i="5" s="1"/>
  <c r="D86" i="5" s="1"/>
  <c r="D87" i="5" s="1"/>
  <c r="D88" i="5" s="1"/>
  <c r="D89" i="5" s="1"/>
  <c r="D90" i="5" s="1"/>
  <c r="D91" i="5" s="1"/>
  <c r="D92" i="5" s="1"/>
  <c r="D93" i="5" s="1"/>
  <c r="D37" i="5"/>
  <c r="D38" i="5" s="1"/>
  <c r="D39" i="5" s="1"/>
  <c r="D40" i="5" s="1"/>
  <c r="D41" i="5" s="1"/>
  <c r="D42" i="5" s="1"/>
  <c r="D43" i="5" s="1"/>
  <c r="D44" i="5" s="1"/>
  <c r="D45" i="5" s="1"/>
  <c r="D46" i="5" s="1"/>
  <c r="D47" i="5" s="1"/>
  <c r="I36" i="5"/>
  <c r="G159" i="5" l="1"/>
  <c r="H159" i="5" s="1"/>
  <c r="F159" i="5"/>
  <c r="G158" i="5"/>
  <c r="H158" i="5" s="1"/>
  <c r="F158" i="5"/>
  <c r="J158" i="5" s="1"/>
  <c r="G157" i="5"/>
  <c r="H157" i="5" s="1"/>
  <c r="F157" i="5"/>
  <c r="J157" i="5" s="1"/>
  <c r="G156" i="5"/>
  <c r="H156" i="5" s="1"/>
  <c r="F156" i="5"/>
  <c r="J156" i="5" s="1"/>
  <c r="G155" i="5"/>
  <c r="F155" i="5"/>
  <c r="J155" i="5" s="1"/>
  <c r="G154" i="5"/>
  <c r="F154" i="5"/>
  <c r="J154" i="5" s="1"/>
  <c r="G153" i="5"/>
  <c r="H153" i="5" s="1"/>
  <c r="F153" i="5"/>
  <c r="J153" i="5" s="1"/>
  <c r="G152" i="5"/>
  <c r="H152" i="5" s="1"/>
  <c r="F152" i="5"/>
  <c r="J152" i="5" s="1"/>
  <c r="G151" i="5"/>
  <c r="H151" i="5" s="1"/>
  <c r="F151" i="5"/>
  <c r="J151" i="5" s="1"/>
  <c r="G150" i="5"/>
  <c r="F150" i="5"/>
  <c r="D150" i="5"/>
  <c r="H14" i="5"/>
  <c r="H15" i="5"/>
  <c r="H16" i="5"/>
  <c r="H19" i="5"/>
  <c r="H20" i="5"/>
  <c r="H21" i="5"/>
  <c r="H22" i="5"/>
  <c r="H13" i="5"/>
  <c r="J14" i="5"/>
  <c r="J15" i="5"/>
  <c r="J16" i="5"/>
  <c r="J17" i="5"/>
  <c r="J18" i="5"/>
  <c r="J21" i="5"/>
  <c r="J22" i="5"/>
  <c r="D13" i="5"/>
  <c r="E159" i="5" l="1"/>
  <c r="I159" i="5" s="1"/>
  <c r="F162" i="5"/>
  <c r="H150" i="5"/>
  <c r="G46" i="3" s="1"/>
  <c r="G162" i="5"/>
  <c r="G29" i="3"/>
  <c r="J150" i="5"/>
  <c r="J159" i="5"/>
  <c r="E151" i="5"/>
  <c r="I151" i="5" s="1"/>
  <c r="E155" i="5"/>
  <c r="I155" i="5" s="1"/>
  <c r="E154" i="5"/>
  <c r="I154" i="5" s="1"/>
  <c r="E156" i="5"/>
  <c r="I156" i="5" s="1"/>
  <c r="E150" i="5"/>
  <c r="E158" i="5"/>
  <c r="I158" i="5" s="1"/>
  <c r="E157" i="5"/>
  <c r="I157" i="5" s="1"/>
  <c r="H155" i="5"/>
  <c r="E153" i="5"/>
  <c r="I153" i="5" s="1"/>
  <c r="E152" i="5"/>
  <c r="I152" i="5" s="1"/>
  <c r="H154" i="5"/>
  <c r="E20" i="5"/>
  <c r="I20" i="5" s="1"/>
  <c r="E17" i="5"/>
  <c r="I17" i="5" s="1"/>
  <c r="E19" i="5"/>
  <c r="I19" i="5" s="1"/>
  <c r="E13" i="5"/>
  <c r="E14" i="5"/>
  <c r="I14" i="5" s="1"/>
  <c r="J19" i="5"/>
  <c r="E22" i="5"/>
  <c r="I22" i="5" s="1"/>
  <c r="J20" i="5"/>
  <c r="E21" i="5"/>
  <c r="I21" i="5" s="1"/>
  <c r="E18" i="5"/>
  <c r="I18" i="5" s="1"/>
  <c r="J13" i="5"/>
  <c r="E16" i="5"/>
  <c r="I16" i="5" s="1"/>
  <c r="E15" i="5"/>
  <c r="I15" i="5" s="1"/>
  <c r="H18" i="5"/>
  <c r="H17" i="5"/>
  <c r="I150" i="5" l="1"/>
  <c r="E162" i="5"/>
  <c r="E25" i="5"/>
  <c r="D151" i="5"/>
  <c r="D152" i="5" s="1"/>
  <c r="D153" i="5" s="1"/>
  <c r="D154" i="5" s="1"/>
  <c r="D155" i="5" s="1"/>
  <c r="D156" i="5" s="1"/>
  <c r="D157" i="5" s="1"/>
  <c r="D158" i="5" s="1"/>
  <c r="D159" i="5" s="1"/>
  <c r="D160" i="5" s="1"/>
  <c r="D161" i="5" s="1"/>
  <c r="I13" i="5"/>
  <c r="D14" i="5"/>
  <c r="D15" i="5" s="1"/>
  <c r="D16" i="5" s="1"/>
  <c r="D17" i="5" s="1"/>
  <c r="D18" i="5" s="1"/>
  <c r="D19" i="5" s="1"/>
  <c r="D20" i="5" s="1"/>
  <c r="D21" i="5" s="1"/>
  <c r="D22" i="5" s="1"/>
  <c r="D23" i="5" s="1"/>
  <c r="D24" i="5" s="1"/>
  <c r="H22" i="3" l="1"/>
  <c r="F23" i="3"/>
  <c r="H23" i="3" s="1"/>
  <c r="F21" i="3"/>
  <c r="H21" i="3" s="1"/>
  <c r="F20" i="3"/>
  <c r="H20" i="3" s="1"/>
  <c r="F19" i="3"/>
  <c r="H19" i="3" l="1"/>
  <c r="H24" i="3" s="1"/>
  <c r="H11" i="3"/>
  <c r="H10" i="3"/>
  <c r="H8" i="3"/>
  <c r="H9" i="3"/>
  <c r="H7" i="3"/>
  <c r="H12" i="3" l="1"/>
  <c r="H14" i="3" s="1"/>
  <c r="H46" i="3"/>
  <c r="H41" i="3"/>
  <c r="H29" i="3"/>
  <c r="H35" i="3" s="1"/>
  <c r="H50" i="3" l="1"/>
</calcChain>
</file>

<file path=xl/sharedStrings.xml><?xml version="1.0" encoding="utf-8"?>
<sst xmlns="http://schemas.openxmlformats.org/spreadsheetml/2006/main" count="188" uniqueCount="71">
  <si>
    <t>Tabell 4.1.A: Godtgjørelse for Ruteproduksjon Rutekilometer i NOK pr år</t>
  </si>
  <si>
    <t>Drivlinje</t>
  </si>
  <si>
    <t>Priselementer</t>
  </si>
  <si>
    <t>Rutekm pr år*</t>
  </si>
  <si>
    <t>Kr pr Rutekm</t>
  </si>
  <si>
    <t>Total NOK pr år</t>
  </si>
  <si>
    <t>Utslippssfritt</t>
  </si>
  <si>
    <t>Strømpris</t>
  </si>
  <si>
    <t>Nettleie</t>
  </si>
  <si>
    <t>Vedlikehold</t>
  </si>
  <si>
    <t>Diesel</t>
  </si>
  <si>
    <t>Autodiesel</t>
  </si>
  <si>
    <t>Sum</t>
  </si>
  <si>
    <t>Total NOK pr år / Rutekm pr år = Justeringspris pr km:</t>
  </si>
  <si>
    <t>Rutetimer pr år</t>
  </si>
  <si>
    <t>Kr pr Rutetime</t>
  </si>
  <si>
    <t>Tabell 4.2: Godtgjørelse for kapitalkostnad busser i drift i NOK pr år</t>
  </si>
  <si>
    <t>Busskategori</t>
  </si>
  <si>
    <t>Antall busser</t>
  </si>
  <si>
    <t>Pris pr buss pr mnd</t>
  </si>
  <si>
    <t>Total NOK pr år*</t>
  </si>
  <si>
    <t>Total kapitalkostnad busser i drift</t>
  </si>
  <si>
    <t>* Skal være utledet av antall busser * pris pr buss pr mnd * 12 mnd</t>
  </si>
  <si>
    <t>Tabell 4.3: Godtgjørelse for faste kostnader i NOK pr år</t>
  </si>
  <si>
    <t>Faste kostnader</t>
  </si>
  <si>
    <t>Kostnad pr mnd</t>
  </si>
  <si>
    <t>Tabell 4.4: Godtgjørelse for kapitalkostnad ladeinfrastruktur i NOK pr år</t>
  </si>
  <si>
    <t>Kapitalkostnad ladeinfrastruktur</t>
  </si>
  <si>
    <t xml:space="preserve">Kostnader for ladeinfrastruktur </t>
  </si>
  <si>
    <t>Tabell 4.5: Samlet godtgjørelse</t>
  </si>
  <si>
    <t>Tilbud i NOK pr år, pkt 4.1-4.4</t>
  </si>
  <si>
    <t>Dato:</t>
  </si>
  <si>
    <t>Tilbyders navn:</t>
  </si>
  <si>
    <t>Alle priser oppgitt i skjemaet skal være eks. mva.</t>
  </si>
  <si>
    <t>EL</t>
  </si>
  <si>
    <t>Busstype</t>
  </si>
  <si>
    <t>Investiringskostnad (per buss)</t>
  </si>
  <si>
    <t>Årlig rente</t>
  </si>
  <si>
    <t>År</t>
  </si>
  <si>
    <t>Kapitalverdi</t>
  </si>
  <si>
    <t>Årlig avskrivning</t>
  </si>
  <si>
    <t>Årlig Vederlag</t>
  </si>
  <si>
    <t>Månedlig vederlag</t>
  </si>
  <si>
    <t>Månedlig avskrivning</t>
  </si>
  <si>
    <t>Månedlig rente</t>
  </si>
  <si>
    <t xml:space="preserve">Investiringskostnad </t>
  </si>
  <si>
    <t>Tabell 4.2.1 Kapitalkostnad buss</t>
  </si>
  <si>
    <t>Tabell 4.4.1 Kapitalkostnad ladeinfrastruktur</t>
  </si>
  <si>
    <t>M</t>
  </si>
  <si>
    <t>B</t>
  </si>
  <si>
    <t>Tabell 4.1.B: Godtgjørelse for Ruteproduksjon Rutetimer i NOK pr år</t>
  </si>
  <si>
    <t>Tidsramme</t>
  </si>
  <si>
    <t>Faktor</t>
  </si>
  <si>
    <t>Hverdager rush, kl. 07:00-09:00 og kl. 14:00-17:00</t>
  </si>
  <si>
    <t>Hverdager utenom rush</t>
  </si>
  <si>
    <t>Hverdager kveld/natt, kl. 19:00-06:00</t>
  </si>
  <si>
    <t xml:space="preserve">Helg </t>
  </si>
  <si>
    <t>Helligdag*</t>
  </si>
  <si>
    <t>* Nyttårsdag, skjærtorsdag, langfredag, 1. og 2. påskedag, 1. og 17. mai, Kr. Himmelfartsdag, 1. og 2. pinsedag, 1. og 2. juledag, samt etter kl 15:00 på jul-, påske-, pinse-, og nyttårsaften.</t>
  </si>
  <si>
    <t>Antall år</t>
  </si>
  <si>
    <t>Tabell 4.2.2 Kapitalkostnad buss</t>
  </si>
  <si>
    <t>Tabell 4.2.3 Kapitalkostnad buss</t>
  </si>
  <si>
    <t>Tabell 4.2.4 Kapitalkostnad buss</t>
  </si>
  <si>
    <t>Tabell 4.2.5 Kapitalkostnad buss</t>
  </si>
  <si>
    <t>Tabell 4.2.6 Kapitalkostnad buss</t>
  </si>
  <si>
    <t>L</t>
  </si>
  <si>
    <t>F</t>
  </si>
  <si>
    <t>G</t>
  </si>
  <si>
    <t>D</t>
  </si>
  <si>
    <t>Tilbudsskjema "Busstjenester i Kristiansand 2028" 
Periode 01.07.2028-30.06.2038/30.06.2040</t>
  </si>
  <si>
    <t>* Totale Rutekm jf. bilag 3.2 - ALFA-rapport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</si>
</sst>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kr&quot;\ * #,##0.00_-;\-&quot;kr&quot;\ * #,##0.00_-;_-&quot;kr&quot;\ * &quot;-&quot;??_-;_-@_-"/>
    <numFmt numFmtId="164" formatCode="_-* #,##0_-;\-* #,##0_-;_-* &quot;-&quot;??_-;_-@_-"/>
    <numFmt numFmtId="165" formatCode="_-[$kr-414]\ * #,##0.00_-;\-[$kr-414]\ * #,##0.00_-;_-[$kr-414]\ * &quot;-&quot;??_-;_-@_-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22"/>
      <color theme="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A07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00A07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10" xfId="0" applyFont="1" applyBorder="1"/>
    <xf numFmtId="0" fontId="2" fillId="0" borderId="6" xfId="0" applyFont="1" applyBorder="1"/>
    <xf numFmtId="0" fontId="2" fillId="0" borderId="11" xfId="0" applyFont="1" applyBorder="1"/>
    <xf numFmtId="3" fontId="4" fillId="0" borderId="0" xfId="0" applyNumberFormat="1" applyFont="1" applyAlignment="1">
      <alignment horizontal="center"/>
    </xf>
    <xf numFmtId="165" fontId="4" fillId="2" borderId="3" xfId="0" applyNumberFormat="1" applyFont="1" applyFill="1" applyBorder="1"/>
    <xf numFmtId="0" fontId="9" fillId="4" borderId="7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left" wrapText="1"/>
    </xf>
    <xf numFmtId="44" fontId="4" fillId="2" borderId="7" xfId="1" applyFont="1" applyFill="1" applyBorder="1" applyAlignment="1">
      <alignment horizontal="left" wrapText="1"/>
    </xf>
    <xf numFmtId="44" fontId="4" fillId="2" borderId="7" xfId="0" applyNumberFormat="1" applyFont="1" applyFill="1" applyBorder="1" applyAlignment="1">
      <alignment horizontal="left" wrapText="1"/>
    </xf>
    <xf numFmtId="44" fontId="4" fillId="2" borderId="7" xfId="1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/>
    </xf>
    <xf numFmtId="0" fontId="9" fillId="4" borderId="3" xfId="0" applyFont="1" applyFill="1" applyBorder="1" applyAlignment="1">
      <alignment vertical="center"/>
    </xf>
    <xf numFmtId="1" fontId="2" fillId="5" borderId="7" xfId="0" applyNumberFormat="1" applyFont="1" applyFill="1" applyBorder="1" applyAlignment="1">
      <alignment horizontal="center" wrapText="1"/>
    </xf>
    <xf numFmtId="3" fontId="4" fillId="2" borderId="7" xfId="0" applyNumberFormat="1" applyFont="1" applyFill="1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/>
    <xf numFmtId="3" fontId="4" fillId="0" borderId="2" xfId="0" applyNumberFormat="1" applyFont="1" applyBorder="1"/>
    <xf numFmtId="0" fontId="4" fillId="0" borderId="3" xfId="0" applyFont="1" applyBorder="1"/>
    <xf numFmtId="3" fontId="2" fillId="0" borderId="5" xfId="0" applyNumberFormat="1" applyFont="1" applyBorder="1"/>
    <xf numFmtId="3" fontId="4" fillId="6" borderId="2" xfId="0" applyNumberFormat="1" applyFont="1" applyFill="1" applyBorder="1"/>
    <xf numFmtId="0" fontId="9" fillId="4" borderId="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2" fillId="0" borderId="7" xfId="0" applyFont="1" applyBorder="1"/>
    <xf numFmtId="3" fontId="2" fillId="5" borderId="7" xfId="0" applyNumberFormat="1" applyFont="1" applyFill="1" applyBorder="1"/>
    <xf numFmtId="9" fontId="2" fillId="5" borderId="7" xfId="0" applyNumberFormat="1" applyFont="1" applyFill="1" applyBorder="1"/>
    <xf numFmtId="0" fontId="9" fillId="4" borderId="19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 wrapText="1"/>
    </xf>
    <xf numFmtId="44" fontId="4" fillId="2" borderId="18" xfId="1" applyFont="1" applyFill="1" applyBorder="1" applyAlignment="1">
      <alignment horizontal="left" wrapText="1"/>
    </xf>
    <xf numFmtId="0" fontId="4" fillId="2" borderId="21" xfId="0" applyFont="1" applyFill="1" applyBorder="1" applyAlignment="1">
      <alignment wrapText="1"/>
    </xf>
    <xf numFmtId="44" fontId="2" fillId="5" borderId="3" xfId="0" applyNumberFormat="1" applyFont="1" applyFill="1" applyBorder="1" applyAlignment="1">
      <alignment horizontal="center" wrapText="1"/>
    </xf>
    <xf numFmtId="44" fontId="4" fillId="2" borderId="3" xfId="1" applyFont="1" applyFill="1" applyBorder="1" applyAlignment="1">
      <alignment horizontal="center"/>
    </xf>
    <xf numFmtId="3" fontId="4" fillId="0" borderId="3" xfId="0" applyNumberFormat="1" applyFont="1" applyBorder="1"/>
    <xf numFmtId="0" fontId="2" fillId="0" borderId="7" xfId="0" applyFont="1" applyBorder="1" applyAlignment="1">
      <alignment horizontal="right"/>
    </xf>
    <xf numFmtId="44" fontId="2" fillId="5" borderId="18" xfId="1" applyFont="1" applyFill="1" applyBorder="1" applyAlignment="1">
      <alignment horizontal="center"/>
    </xf>
    <xf numFmtId="3" fontId="2" fillId="0" borderId="0" xfId="0" applyNumberFormat="1" applyFont="1"/>
    <xf numFmtId="3" fontId="2" fillId="6" borderId="0" xfId="0" applyNumberFormat="1" applyFont="1" applyFill="1"/>
    <xf numFmtId="44" fontId="2" fillId="5" borderId="7" xfId="1" applyFont="1" applyFill="1" applyBorder="1" applyAlignment="1">
      <alignment horizontal="right"/>
    </xf>
    <xf numFmtId="44" fontId="2" fillId="5" borderId="12" xfId="1" applyFont="1" applyFill="1" applyBorder="1" applyAlignment="1">
      <alignment horizontal="right"/>
    </xf>
    <xf numFmtId="0" fontId="2" fillId="3" borderId="4" xfId="0" applyFont="1" applyFill="1" applyBorder="1"/>
    <xf numFmtId="0" fontId="4" fillId="3" borderId="0" xfId="0" applyFont="1" applyFill="1" applyAlignment="1">
      <alignment horizontal="left"/>
    </xf>
    <xf numFmtId="0" fontId="2" fillId="3" borderId="5" xfId="0" applyFont="1" applyFill="1" applyBorder="1"/>
    <xf numFmtId="0" fontId="6" fillId="3" borderId="0" xfId="0" quotePrefix="1" applyFont="1" applyFill="1" applyAlignment="1">
      <alignment horizontal="left" wrapText="1"/>
    </xf>
    <xf numFmtId="0" fontId="4" fillId="3" borderId="0" xfId="0" applyFont="1" applyFill="1" applyAlignment="1">
      <alignment wrapText="1"/>
    </xf>
    <xf numFmtId="0" fontId="2" fillId="3" borderId="0" xfId="0" applyFont="1" applyFill="1"/>
    <xf numFmtId="0" fontId="2" fillId="3" borderId="10" xfId="0" applyFont="1" applyFill="1" applyBorder="1"/>
    <xf numFmtId="0" fontId="4" fillId="3" borderId="6" xfId="0" applyFont="1" applyFill="1" applyBorder="1" applyAlignment="1">
      <alignment horizontal="left" wrapText="1"/>
    </xf>
    <xf numFmtId="0" fontId="8" fillId="3" borderId="6" xfId="0" applyFont="1" applyFill="1" applyBorder="1"/>
    <xf numFmtId="0" fontId="2" fillId="3" borderId="6" xfId="0" applyFont="1" applyFill="1" applyBorder="1"/>
    <xf numFmtId="0" fontId="8" fillId="3" borderId="11" xfId="0" applyFont="1" applyFill="1" applyBorder="1" applyAlignment="1">
      <alignment horizontal="right"/>
    </xf>
    <xf numFmtId="0" fontId="2" fillId="3" borderId="9" xfId="0" applyFont="1" applyFill="1" applyBorder="1"/>
    <xf numFmtId="44" fontId="2" fillId="3" borderId="3" xfId="0" applyNumberFormat="1" applyFont="1" applyFill="1" applyBorder="1" applyAlignment="1">
      <alignment horizontal="center" wrapText="1"/>
    </xf>
    <xf numFmtId="0" fontId="4" fillId="3" borderId="0" xfId="0" applyFont="1" applyFill="1"/>
    <xf numFmtId="0" fontId="2" fillId="3" borderId="0" xfId="0" quotePrefix="1" applyFont="1" applyFill="1"/>
    <xf numFmtId="49" fontId="2" fillId="3" borderId="3" xfId="0" applyNumberFormat="1" applyFont="1" applyFill="1" applyBorder="1" applyAlignment="1">
      <alignment horizontal="left" wrapText="1"/>
    </xf>
    <xf numFmtId="3" fontId="2" fillId="3" borderId="0" xfId="0" applyNumberFormat="1" applyFont="1" applyFill="1" applyAlignment="1">
      <alignment horizontal="left"/>
    </xf>
    <xf numFmtId="3" fontId="2" fillId="3" borderId="18" xfId="0" applyNumberFormat="1" applyFont="1" applyFill="1" applyBorder="1" applyAlignment="1">
      <alignment horizontal="center"/>
    </xf>
    <xf numFmtId="44" fontId="2" fillId="3" borderId="18" xfId="1" applyFont="1" applyFill="1" applyBorder="1" applyAlignment="1">
      <alignment horizontal="center"/>
    </xf>
    <xf numFmtId="4" fontId="2" fillId="3" borderId="18" xfId="0" applyNumberFormat="1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44" fontId="2" fillId="3" borderId="7" xfId="1" applyFont="1" applyFill="1" applyBorder="1" applyAlignment="1">
      <alignment horizontal="center" wrapText="1"/>
    </xf>
    <xf numFmtId="0" fontId="10" fillId="2" borderId="7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2" fillId="0" borderId="0" xfId="0" applyFont="1"/>
    <xf numFmtId="49" fontId="4" fillId="2" borderId="1" xfId="0" applyNumberFormat="1" applyFont="1" applyFill="1" applyBorder="1" applyAlignment="1">
      <alignment horizontal="left" wrapText="1"/>
    </xf>
    <xf numFmtId="49" fontId="4" fillId="2" borderId="2" xfId="0" applyNumberFormat="1" applyFont="1" applyFill="1" applyBorder="1" applyAlignment="1">
      <alignment horizontal="left" wrapText="1"/>
    </xf>
    <xf numFmtId="49" fontId="4" fillId="2" borderId="3" xfId="0" applyNumberFormat="1" applyFont="1" applyFill="1" applyBorder="1" applyAlignment="1">
      <alignment horizontal="left" wrapText="1"/>
    </xf>
    <xf numFmtId="0" fontId="6" fillId="3" borderId="0" xfId="0" quotePrefix="1" applyFont="1" applyFill="1" applyAlignment="1">
      <alignment horizontal="left" vertical="top" wrapText="1"/>
    </xf>
    <xf numFmtId="0" fontId="4" fillId="3" borderId="0" xfId="0" applyFont="1" applyFill="1" applyAlignment="1">
      <alignment horizontal="left" vertical="center" wrapText="1"/>
    </xf>
    <xf numFmtId="0" fontId="9" fillId="4" borderId="14" xfId="0" applyFont="1" applyFill="1" applyBorder="1" applyAlignment="1">
      <alignment horizontal="left" vertical="center"/>
    </xf>
    <xf numFmtId="0" fontId="9" fillId="4" borderId="15" xfId="0" applyFont="1" applyFill="1" applyBorder="1" applyAlignment="1">
      <alignment horizontal="left" vertical="center"/>
    </xf>
    <xf numFmtId="3" fontId="2" fillId="3" borderId="20" xfId="0" applyNumberFormat="1" applyFont="1" applyFill="1" applyBorder="1" applyAlignment="1">
      <alignment horizontal="left" vertical="center" wrapText="1"/>
    </xf>
    <xf numFmtId="3" fontId="2" fillId="3" borderId="18" xfId="0" applyNumberFormat="1" applyFont="1" applyFill="1" applyBorder="1" applyAlignment="1">
      <alignment horizontal="left"/>
    </xf>
    <xf numFmtId="49" fontId="2" fillId="3" borderId="23" xfId="0" applyNumberFormat="1" applyFont="1" applyFill="1" applyBorder="1" applyAlignment="1">
      <alignment horizontal="left" wrapText="1"/>
    </xf>
    <xf numFmtId="49" fontId="2" fillId="3" borderId="15" xfId="0" applyNumberFormat="1" applyFont="1" applyFill="1" applyBorder="1" applyAlignment="1">
      <alignment horizontal="left" wrapText="1"/>
    </xf>
    <xf numFmtId="0" fontId="4" fillId="3" borderId="0" xfId="0" applyFont="1" applyFill="1" applyAlignment="1">
      <alignment horizontal="left" wrapText="1"/>
    </xf>
    <xf numFmtId="3" fontId="2" fillId="5" borderId="12" xfId="0" applyNumberFormat="1" applyFont="1" applyFill="1" applyBorder="1" applyAlignment="1">
      <alignment horizontal="center" vertical="center"/>
    </xf>
    <xf numFmtId="3" fontId="2" fillId="5" borderId="9" xfId="0" applyNumberFormat="1" applyFont="1" applyFill="1" applyBorder="1" applyAlignment="1">
      <alignment horizontal="center" vertical="center"/>
    </xf>
    <xf numFmtId="3" fontId="2" fillId="5" borderId="1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wrapText="1"/>
    </xf>
    <xf numFmtId="0" fontId="7" fillId="3" borderId="8" xfId="0" applyFont="1" applyFill="1" applyBorder="1" applyAlignment="1">
      <alignment horizontal="left" wrapText="1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9" fillId="4" borderId="17" xfId="0" applyFont="1" applyFill="1" applyBorder="1" applyAlignment="1">
      <alignment horizontal="left" vertical="center"/>
    </xf>
    <xf numFmtId="164" fontId="2" fillId="3" borderId="12" xfId="0" applyNumberFormat="1" applyFont="1" applyFill="1" applyBorder="1" applyAlignment="1">
      <alignment horizontal="center" vertical="center"/>
    </xf>
    <xf numFmtId="164" fontId="2" fillId="3" borderId="9" xfId="0" applyNumberFormat="1" applyFont="1" applyFill="1" applyBorder="1" applyAlignment="1">
      <alignment horizontal="center" vertical="center"/>
    </xf>
    <xf numFmtId="164" fontId="2" fillId="3" borderId="13" xfId="0" applyNumberFormat="1" applyFont="1" applyFill="1" applyBorder="1" applyAlignment="1">
      <alignment horizontal="center" vertical="center"/>
    </xf>
    <xf numFmtId="0" fontId="6" fillId="3" borderId="0" xfId="0" quotePrefix="1" applyFont="1" applyFill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3" fontId="4" fillId="3" borderId="1" xfId="0" applyNumberFormat="1" applyFont="1" applyFill="1" applyBorder="1" applyAlignment="1">
      <alignment horizontal="left"/>
    </xf>
    <xf numFmtId="3" fontId="4" fillId="3" borderId="2" xfId="0" applyNumberFormat="1" applyFont="1" applyFill="1" applyBorder="1" applyAlignment="1">
      <alignment horizontal="left"/>
    </xf>
    <xf numFmtId="3" fontId="4" fillId="3" borderId="3" xfId="0" applyNumberFormat="1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2" fillId="3" borderId="17" xfId="0" applyFont="1" applyFill="1" applyBorder="1" applyAlignment="1">
      <alignment horizontal="left"/>
    </xf>
    <xf numFmtId="0" fontId="2" fillId="3" borderId="15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 wrapText="1"/>
    </xf>
    <xf numFmtId="0" fontId="2" fillId="3" borderId="17" xfId="0" applyFont="1" applyFill="1" applyBorder="1" applyAlignment="1">
      <alignment horizontal="left" wrapText="1"/>
    </xf>
    <xf numFmtId="0" fontId="2" fillId="3" borderId="15" xfId="0" applyFont="1" applyFill="1" applyBorder="1" applyAlignment="1">
      <alignment horizontal="left" wrapText="1"/>
    </xf>
    <xf numFmtId="49" fontId="2" fillId="3" borderId="22" xfId="0" applyNumberFormat="1" applyFont="1" applyFill="1" applyBorder="1" applyAlignment="1">
      <alignment horizontal="left" wrapText="1"/>
    </xf>
    <xf numFmtId="49" fontId="2" fillId="3" borderId="16" xfId="0" applyNumberFormat="1" applyFont="1" applyFill="1" applyBorder="1" applyAlignment="1">
      <alignment horizontal="left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A070"/>
      <color rgb="FF8EDD65"/>
      <color rgb="FF09FFB3"/>
      <color rgb="FF00C4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6F1DB-5663-4064-9AAE-6E87DA721B3C}">
  <sheetPr>
    <pageSetUpPr fitToPage="1"/>
  </sheetPr>
  <dimension ref="B1:I187"/>
  <sheetViews>
    <sheetView showGridLines="0" tabSelected="1" zoomScale="70" zoomScaleNormal="70" zoomScaleSheetLayoutView="10" zoomScalePageLayoutView="70" workbookViewId="0">
      <selection activeCell="R34" sqref="R34"/>
    </sheetView>
  </sheetViews>
  <sheetFormatPr defaultColWidth="9.140625" defaultRowHeight="15" x14ac:dyDescent="0.2"/>
  <cols>
    <col min="1" max="1" width="9.140625" style="1"/>
    <col min="2" max="2" width="5.5703125" style="1" customWidth="1"/>
    <col min="3" max="3" width="26.28515625" style="1" customWidth="1"/>
    <col min="4" max="4" width="21.28515625" style="1" customWidth="1"/>
    <col min="5" max="5" width="21.7109375" style="1" customWidth="1"/>
    <col min="6" max="8" width="24.85546875" style="1" customWidth="1"/>
    <col min="9" max="9" width="4.5703125" style="1" customWidth="1"/>
    <col min="10" max="10" width="6.7109375" style="1" customWidth="1"/>
    <col min="11" max="11" width="5.85546875" style="1" customWidth="1"/>
    <col min="12" max="237" width="11.42578125" style="1" customWidth="1"/>
    <col min="238" max="16384" width="9.140625" style="1"/>
  </cols>
  <sheetData>
    <row r="1" spans="2:9" ht="6.6" customHeight="1" x14ac:dyDescent="0.2"/>
    <row r="2" spans="2:9" ht="66" customHeight="1" x14ac:dyDescent="0.2">
      <c r="B2" s="74" t="s">
        <v>69</v>
      </c>
      <c r="C2" s="75"/>
      <c r="D2" s="75"/>
      <c r="E2" s="75"/>
      <c r="F2" s="75"/>
      <c r="G2" s="75"/>
      <c r="H2" s="75"/>
      <c r="I2" s="76"/>
    </row>
    <row r="3" spans="2:9" ht="14.45" customHeight="1" x14ac:dyDescent="0.2">
      <c r="B3" s="51"/>
      <c r="C3" s="56"/>
      <c r="D3" s="56"/>
      <c r="E3" s="56"/>
      <c r="F3" s="56"/>
      <c r="G3" s="56"/>
      <c r="H3" s="56"/>
      <c r="I3" s="53"/>
    </row>
    <row r="4" spans="2:9" ht="15.75" x14ac:dyDescent="0.25">
      <c r="B4" s="51"/>
      <c r="C4" s="64" t="s">
        <v>0</v>
      </c>
      <c r="D4" s="64"/>
      <c r="E4" s="64"/>
      <c r="F4" s="56"/>
      <c r="G4" s="56"/>
      <c r="H4" s="56"/>
      <c r="I4" s="53"/>
    </row>
    <row r="5" spans="2:9" ht="6.95" customHeight="1" x14ac:dyDescent="0.25">
      <c r="B5" s="51"/>
      <c r="C5" s="56"/>
      <c r="D5" s="56"/>
      <c r="E5" s="56"/>
      <c r="F5" s="98"/>
      <c r="G5" s="98"/>
      <c r="H5" s="98"/>
      <c r="I5" s="53"/>
    </row>
    <row r="6" spans="2:9" ht="26.25" customHeight="1" x14ac:dyDescent="0.2">
      <c r="B6" s="51"/>
      <c r="C6" s="11" t="s">
        <v>1</v>
      </c>
      <c r="D6" s="20" t="s">
        <v>2</v>
      </c>
      <c r="E6" s="21"/>
      <c r="F6" s="11" t="s">
        <v>3</v>
      </c>
      <c r="G6" s="11" t="s">
        <v>4</v>
      </c>
      <c r="H6" s="12" t="s">
        <v>5</v>
      </c>
      <c r="I6" s="53"/>
    </row>
    <row r="7" spans="2:9" ht="27" customHeight="1" x14ac:dyDescent="0.25">
      <c r="B7" s="51"/>
      <c r="C7" s="100" t="s">
        <v>6</v>
      </c>
      <c r="D7" s="104" t="s">
        <v>7</v>
      </c>
      <c r="E7" s="105"/>
      <c r="F7" s="91"/>
      <c r="G7" s="49"/>
      <c r="H7" s="15">
        <f>G7*$F$7</f>
        <v>0</v>
      </c>
      <c r="I7" s="53"/>
    </row>
    <row r="8" spans="2:9" ht="27" customHeight="1" x14ac:dyDescent="0.25">
      <c r="B8" s="51"/>
      <c r="C8" s="101"/>
      <c r="D8" s="104" t="s">
        <v>8</v>
      </c>
      <c r="E8" s="105"/>
      <c r="F8" s="92"/>
      <c r="G8" s="49"/>
      <c r="H8" s="15">
        <f t="shared" ref="H8:H9" si="0">G8*$F$7</f>
        <v>0</v>
      </c>
      <c r="I8" s="53"/>
    </row>
    <row r="9" spans="2:9" ht="27" customHeight="1" x14ac:dyDescent="0.25">
      <c r="B9" s="51"/>
      <c r="C9" s="102"/>
      <c r="D9" s="104" t="s">
        <v>9</v>
      </c>
      <c r="E9" s="105"/>
      <c r="F9" s="93"/>
      <c r="G9" s="49"/>
      <c r="H9" s="15">
        <f t="shared" si="0"/>
        <v>0</v>
      </c>
      <c r="I9" s="53"/>
    </row>
    <row r="10" spans="2:9" ht="28.5" customHeight="1" x14ac:dyDescent="0.25">
      <c r="B10" s="51"/>
      <c r="C10" s="100" t="s">
        <v>10</v>
      </c>
      <c r="D10" s="104" t="s">
        <v>11</v>
      </c>
      <c r="E10" s="105"/>
      <c r="F10" s="91"/>
      <c r="G10" s="49"/>
      <c r="H10" s="15">
        <f>G10*$F$10</f>
        <v>0</v>
      </c>
      <c r="I10" s="53"/>
    </row>
    <row r="11" spans="2:9" ht="27" customHeight="1" x14ac:dyDescent="0.25">
      <c r="B11" s="51"/>
      <c r="C11" s="102"/>
      <c r="D11" s="104" t="s">
        <v>9</v>
      </c>
      <c r="E11" s="105"/>
      <c r="F11" s="92"/>
      <c r="G11" s="50"/>
      <c r="H11" s="15">
        <f>G11*$F$10</f>
        <v>0</v>
      </c>
      <c r="I11" s="53"/>
    </row>
    <row r="12" spans="2:9" ht="27" customHeight="1" x14ac:dyDescent="0.25">
      <c r="B12" s="51"/>
      <c r="C12" s="65" t="s">
        <v>70</v>
      </c>
      <c r="D12" s="56"/>
      <c r="E12" s="14" t="s">
        <v>12</v>
      </c>
      <c r="F12" s="23">
        <v>8600000</v>
      </c>
      <c r="G12" s="16"/>
      <c r="H12" s="15">
        <f>SUM(H7:H11)</f>
        <v>0</v>
      </c>
      <c r="I12" s="53"/>
    </row>
    <row r="13" spans="2:9" x14ac:dyDescent="0.2">
      <c r="B13" s="51"/>
      <c r="C13" s="103"/>
      <c r="D13" s="103"/>
      <c r="E13" s="103"/>
      <c r="F13" s="103"/>
      <c r="G13" s="103"/>
      <c r="H13" s="103"/>
      <c r="I13" s="53"/>
    </row>
    <row r="14" spans="2:9" ht="15.75" x14ac:dyDescent="0.25">
      <c r="B14" s="51"/>
      <c r="C14" s="71"/>
      <c r="D14" s="56"/>
      <c r="E14" s="106" t="s">
        <v>13</v>
      </c>
      <c r="F14" s="107"/>
      <c r="G14" s="108"/>
      <c r="H14" s="17">
        <f>H12/F12</f>
        <v>0</v>
      </c>
      <c r="I14" s="53"/>
    </row>
    <row r="15" spans="2:9" ht="14.45" customHeight="1" x14ac:dyDescent="0.2">
      <c r="B15" s="51"/>
      <c r="C15" s="56"/>
      <c r="D15" s="56"/>
      <c r="E15" s="56"/>
      <c r="F15" s="56"/>
      <c r="G15" s="56"/>
      <c r="H15" s="56"/>
      <c r="I15" s="53"/>
    </row>
    <row r="16" spans="2:9" ht="14.45" customHeight="1" x14ac:dyDescent="0.25">
      <c r="B16" s="51"/>
      <c r="C16" s="64" t="s">
        <v>50</v>
      </c>
      <c r="D16" s="56"/>
      <c r="E16" s="56"/>
      <c r="F16" s="56"/>
      <c r="G16" s="56"/>
      <c r="H16" s="56"/>
      <c r="I16" s="53"/>
    </row>
    <row r="17" spans="2:9" ht="14.45" customHeight="1" x14ac:dyDescent="0.2">
      <c r="B17" s="51"/>
      <c r="C17" s="56"/>
      <c r="D17" s="56"/>
      <c r="E17" s="56"/>
      <c r="F17" s="56"/>
      <c r="G17" s="56"/>
      <c r="H17" s="56"/>
      <c r="I17" s="53"/>
    </row>
    <row r="18" spans="2:9" ht="26.25" customHeight="1" x14ac:dyDescent="0.2">
      <c r="B18" s="51"/>
      <c r="C18" s="84" t="s">
        <v>51</v>
      </c>
      <c r="D18" s="85"/>
      <c r="E18" s="38" t="s">
        <v>14</v>
      </c>
      <c r="F18" s="38" t="s">
        <v>15</v>
      </c>
      <c r="G18" s="38" t="s">
        <v>52</v>
      </c>
      <c r="H18" s="39" t="s">
        <v>5</v>
      </c>
      <c r="I18" s="53"/>
    </row>
    <row r="19" spans="2:9" ht="28.5" customHeight="1" x14ac:dyDescent="0.25">
      <c r="B19" s="51"/>
      <c r="C19" s="86" t="s">
        <v>53</v>
      </c>
      <c r="D19" s="86"/>
      <c r="E19" s="68"/>
      <c r="F19" s="69">
        <f>$F$22*G19</f>
        <v>0</v>
      </c>
      <c r="G19" s="70">
        <v>1.2</v>
      </c>
      <c r="H19" s="40">
        <f>E19*F19</f>
        <v>0</v>
      </c>
      <c r="I19" s="53"/>
    </row>
    <row r="20" spans="2:9" ht="28.5" customHeight="1" x14ac:dyDescent="0.25">
      <c r="B20" s="51"/>
      <c r="C20" s="87" t="s">
        <v>54</v>
      </c>
      <c r="D20" s="87"/>
      <c r="E20" s="68"/>
      <c r="F20" s="69">
        <f t="shared" ref="F20:F21" si="1">$F$22*G20</f>
        <v>0</v>
      </c>
      <c r="G20" s="70">
        <v>0.72</v>
      </c>
      <c r="H20" s="40">
        <f t="shared" ref="H20:H23" si="2">E20*F20</f>
        <v>0</v>
      </c>
      <c r="I20" s="53"/>
    </row>
    <row r="21" spans="2:9" ht="28.5" customHeight="1" x14ac:dyDescent="0.25">
      <c r="B21" s="51"/>
      <c r="C21" s="87" t="s">
        <v>55</v>
      </c>
      <c r="D21" s="87"/>
      <c r="E21" s="68"/>
      <c r="F21" s="69">
        <f t="shared" si="1"/>
        <v>0</v>
      </c>
      <c r="G21" s="70">
        <v>0.9</v>
      </c>
      <c r="H21" s="40">
        <f t="shared" si="2"/>
        <v>0</v>
      </c>
      <c r="I21" s="53"/>
    </row>
    <row r="22" spans="2:9" ht="28.5" customHeight="1" x14ac:dyDescent="0.25">
      <c r="B22" s="51"/>
      <c r="C22" s="87" t="s">
        <v>56</v>
      </c>
      <c r="D22" s="87"/>
      <c r="E22" s="68"/>
      <c r="F22" s="46"/>
      <c r="G22" s="70">
        <v>1</v>
      </c>
      <c r="H22" s="40">
        <f t="shared" si="2"/>
        <v>0</v>
      </c>
      <c r="I22" s="53"/>
    </row>
    <row r="23" spans="2:9" ht="28.5" customHeight="1" x14ac:dyDescent="0.25">
      <c r="B23" s="51"/>
      <c r="C23" s="87" t="s">
        <v>57</v>
      </c>
      <c r="D23" s="87"/>
      <c r="E23" s="68"/>
      <c r="F23" s="69">
        <f>$F$22*G23</f>
        <v>0</v>
      </c>
      <c r="G23" s="70">
        <v>1.43</v>
      </c>
      <c r="H23" s="40">
        <f t="shared" si="2"/>
        <v>0</v>
      </c>
      <c r="I23" s="53"/>
    </row>
    <row r="24" spans="2:9" ht="28.5" customHeight="1" x14ac:dyDescent="0.25">
      <c r="B24" s="51"/>
      <c r="C24" s="67"/>
      <c r="D24" s="41" t="s">
        <v>12</v>
      </c>
      <c r="E24" s="23">
        <v>285000</v>
      </c>
      <c r="F24" s="16"/>
      <c r="G24" s="23"/>
      <c r="H24" s="15">
        <f>SUM(H19:H23)</f>
        <v>0</v>
      </c>
      <c r="I24" s="53"/>
    </row>
    <row r="25" spans="2:9" ht="14.45" customHeight="1" x14ac:dyDescent="0.2">
      <c r="B25" s="51"/>
      <c r="C25" s="56"/>
      <c r="D25" s="56"/>
      <c r="E25" s="56"/>
      <c r="F25" s="56"/>
      <c r="G25" s="56"/>
      <c r="H25" s="56"/>
      <c r="I25" s="53"/>
    </row>
    <row r="26" spans="2:9" ht="15.75" customHeight="1" x14ac:dyDescent="0.2">
      <c r="B26" s="51"/>
      <c r="C26" s="83" t="s">
        <v>16</v>
      </c>
      <c r="D26" s="83"/>
      <c r="E26" s="83"/>
      <c r="F26" s="83"/>
      <c r="G26" s="83"/>
      <c r="H26" s="83"/>
      <c r="I26" s="53"/>
    </row>
    <row r="27" spans="2:9" ht="6.95" customHeight="1" x14ac:dyDescent="0.25">
      <c r="B27" s="51"/>
      <c r="C27" s="56"/>
      <c r="D27" s="56"/>
      <c r="E27" s="56"/>
      <c r="F27" s="98"/>
      <c r="G27" s="98"/>
      <c r="H27" s="98"/>
      <c r="I27" s="53"/>
    </row>
    <row r="28" spans="2:9" ht="26.25" customHeight="1" x14ac:dyDescent="0.2">
      <c r="B28" s="51"/>
      <c r="C28" s="117" t="s">
        <v>17</v>
      </c>
      <c r="D28" s="118"/>
      <c r="E28" s="13" t="s">
        <v>1</v>
      </c>
      <c r="F28" s="12" t="s">
        <v>18</v>
      </c>
      <c r="G28" s="12" t="s">
        <v>19</v>
      </c>
      <c r="H28" s="12" t="s">
        <v>20</v>
      </c>
      <c r="I28" s="53"/>
    </row>
    <row r="29" spans="2:9" ht="27" customHeight="1" x14ac:dyDescent="0.25">
      <c r="B29" s="51"/>
      <c r="C29" s="115" t="s">
        <v>48</v>
      </c>
      <c r="D29" s="116"/>
      <c r="E29" s="66" t="s">
        <v>34</v>
      </c>
      <c r="F29" s="22"/>
      <c r="G29" s="72">
        <f>Kapitalkostnad!$H$13</f>
        <v>0</v>
      </c>
      <c r="H29" s="10">
        <f t="shared" ref="H29:H34" si="3">F29*G29*12</f>
        <v>0</v>
      </c>
      <c r="I29" s="53"/>
    </row>
    <row r="30" spans="2:9" ht="27" customHeight="1" x14ac:dyDescent="0.25">
      <c r="B30" s="51"/>
      <c r="C30" s="88" t="s">
        <v>49</v>
      </c>
      <c r="D30" s="89" t="s">
        <v>49</v>
      </c>
      <c r="E30" s="66" t="s">
        <v>34</v>
      </c>
      <c r="F30" s="22"/>
      <c r="G30" s="72">
        <f>Kapitalkostnad!$H$36</f>
        <v>0</v>
      </c>
      <c r="H30" s="10">
        <f t="shared" si="3"/>
        <v>0</v>
      </c>
      <c r="I30" s="53"/>
    </row>
    <row r="31" spans="2:9" ht="27" customHeight="1" x14ac:dyDescent="0.25">
      <c r="B31" s="51"/>
      <c r="C31" s="88" t="s">
        <v>65</v>
      </c>
      <c r="D31" s="89" t="s">
        <v>65</v>
      </c>
      <c r="E31" s="66" t="s">
        <v>34</v>
      </c>
      <c r="F31" s="22"/>
      <c r="G31" s="72">
        <f>Kapitalkostnad!$H$59</f>
        <v>0</v>
      </c>
      <c r="H31" s="10">
        <f t="shared" si="3"/>
        <v>0</v>
      </c>
      <c r="I31" s="53"/>
    </row>
    <row r="32" spans="2:9" ht="27" customHeight="1" x14ac:dyDescent="0.25">
      <c r="B32" s="51"/>
      <c r="C32" s="88" t="s">
        <v>66</v>
      </c>
      <c r="D32" s="89" t="s">
        <v>66</v>
      </c>
      <c r="E32" s="66" t="s">
        <v>34</v>
      </c>
      <c r="F32" s="22"/>
      <c r="G32" s="72">
        <f>Kapitalkostnad!$H$82</f>
        <v>0</v>
      </c>
      <c r="H32" s="10">
        <f t="shared" si="3"/>
        <v>0</v>
      </c>
      <c r="I32" s="53"/>
    </row>
    <row r="33" spans="2:9" ht="27" customHeight="1" x14ac:dyDescent="0.25">
      <c r="B33" s="51"/>
      <c r="C33" s="88" t="s">
        <v>67</v>
      </c>
      <c r="D33" s="89" t="s">
        <v>67</v>
      </c>
      <c r="E33" s="66" t="s">
        <v>34</v>
      </c>
      <c r="F33" s="22"/>
      <c r="G33" s="72">
        <f>Kapitalkostnad!$H$105</f>
        <v>0</v>
      </c>
      <c r="H33" s="10">
        <f t="shared" si="3"/>
        <v>0</v>
      </c>
      <c r="I33" s="53"/>
    </row>
    <row r="34" spans="2:9" ht="27" customHeight="1" x14ac:dyDescent="0.25">
      <c r="B34" s="51"/>
      <c r="C34" s="88" t="s">
        <v>68</v>
      </c>
      <c r="D34" s="89" t="s">
        <v>68</v>
      </c>
      <c r="E34" s="66" t="s">
        <v>34</v>
      </c>
      <c r="F34" s="22"/>
      <c r="G34" s="72">
        <f>Kapitalkostnad!$H$128</f>
        <v>0</v>
      </c>
      <c r="H34" s="10">
        <f t="shared" si="3"/>
        <v>0</v>
      </c>
      <c r="I34" s="53"/>
    </row>
    <row r="35" spans="2:9" ht="27" customHeight="1" x14ac:dyDescent="0.25">
      <c r="B35" s="51"/>
      <c r="C35" s="79" t="s">
        <v>21</v>
      </c>
      <c r="D35" s="80"/>
      <c r="E35" s="80"/>
      <c r="F35" s="80"/>
      <c r="G35" s="81"/>
      <c r="H35" s="17">
        <f>SUM(H29:H34)</f>
        <v>0</v>
      </c>
      <c r="I35" s="53"/>
    </row>
    <row r="36" spans="2:9" ht="14.45" customHeight="1" x14ac:dyDescent="0.2">
      <c r="B36" s="51"/>
      <c r="C36" s="65" t="s">
        <v>22</v>
      </c>
      <c r="D36" s="56"/>
      <c r="E36" s="56"/>
      <c r="F36" s="56"/>
      <c r="G36" s="56"/>
      <c r="H36" s="56"/>
      <c r="I36" s="53"/>
    </row>
    <row r="37" spans="2:9" ht="14.45" customHeight="1" x14ac:dyDescent="0.2">
      <c r="B37" s="51"/>
      <c r="C37" s="56"/>
      <c r="D37" s="56"/>
      <c r="E37" s="56"/>
      <c r="F37" s="56"/>
      <c r="G37" s="56"/>
      <c r="H37" s="56"/>
      <c r="I37" s="53"/>
    </row>
    <row r="38" spans="2:9" ht="15.75" x14ac:dyDescent="0.25">
      <c r="B38" s="51"/>
      <c r="C38" s="96" t="s">
        <v>23</v>
      </c>
      <c r="D38" s="96"/>
      <c r="E38" s="96"/>
      <c r="F38" s="96"/>
      <c r="G38" s="96"/>
      <c r="H38" s="96"/>
      <c r="I38" s="53"/>
    </row>
    <row r="39" spans="2:9" ht="6.95" customHeight="1" x14ac:dyDescent="0.25">
      <c r="B39" s="51"/>
      <c r="C39" s="64"/>
      <c r="D39" s="64"/>
      <c r="E39" s="64"/>
      <c r="F39" s="97"/>
      <c r="G39" s="98"/>
      <c r="H39" s="98"/>
      <c r="I39" s="53"/>
    </row>
    <row r="40" spans="2:9" ht="26.25" customHeight="1" x14ac:dyDescent="0.2">
      <c r="B40" s="51"/>
      <c r="C40" s="84" t="s">
        <v>24</v>
      </c>
      <c r="D40" s="99"/>
      <c r="E40" s="99"/>
      <c r="F40" s="85"/>
      <c r="G40" s="19" t="s">
        <v>25</v>
      </c>
      <c r="H40" s="12" t="s">
        <v>5</v>
      </c>
      <c r="I40" s="53"/>
    </row>
    <row r="41" spans="2:9" ht="27" customHeight="1" x14ac:dyDescent="0.25">
      <c r="B41" s="51"/>
      <c r="C41" s="109" t="s">
        <v>24</v>
      </c>
      <c r="D41" s="110"/>
      <c r="E41" s="110"/>
      <c r="F41" s="111"/>
      <c r="G41" s="42"/>
      <c r="H41" s="17">
        <f>G41*12</f>
        <v>0</v>
      </c>
      <c r="I41" s="53"/>
    </row>
    <row r="42" spans="2:9" ht="14.45" customHeight="1" x14ac:dyDescent="0.2">
      <c r="B42" s="51"/>
      <c r="C42" s="94"/>
      <c r="D42" s="94"/>
      <c r="E42" s="94"/>
      <c r="F42" s="94"/>
      <c r="G42" s="95"/>
      <c r="H42" s="95"/>
      <c r="I42" s="53"/>
    </row>
    <row r="43" spans="2:9" ht="15.6" customHeight="1" x14ac:dyDescent="0.25">
      <c r="B43" s="51"/>
      <c r="C43" s="96" t="s">
        <v>26</v>
      </c>
      <c r="D43" s="96"/>
      <c r="E43" s="96"/>
      <c r="F43" s="96"/>
      <c r="G43" s="96"/>
      <c r="H43" s="96"/>
      <c r="I43" s="53"/>
    </row>
    <row r="44" spans="2:9" ht="6.95" customHeight="1" x14ac:dyDescent="0.25">
      <c r="B44" s="51"/>
      <c r="C44" s="64"/>
      <c r="D44" s="64"/>
      <c r="E44" s="64"/>
      <c r="F44" s="97"/>
      <c r="G44" s="98"/>
      <c r="H44" s="98"/>
      <c r="I44" s="53"/>
    </row>
    <row r="45" spans="2:9" ht="26.25" customHeight="1" x14ac:dyDescent="0.2">
      <c r="B45" s="51"/>
      <c r="C45" s="84" t="s">
        <v>27</v>
      </c>
      <c r="D45" s="99"/>
      <c r="E45" s="99"/>
      <c r="F45" s="85"/>
      <c r="G45" s="19" t="s">
        <v>25</v>
      </c>
      <c r="H45" s="12" t="s">
        <v>5</v>
      </c>
      <c r="I45" s="53"/>
    </row>
    <row r="46" spans="2:9" ht="27" customHeight="1" x14ac:dyDescent="0.25">
      <c r="B46" s="51"/>
      <c r="C46" s="112" t="s">
        <v>28</v>
      </c>
      <c r="D46" s="113"/>
      <c r="E46" s="113"/>
      <c r="F46" s="114"/>
      <c r="G46" s="63">
        <f>Kapitalkostnad!$H$150</f>
        <v>0</v>
      </c>
      <c r="H46" s="17">
        <f>G46*12</f>
        <v>0</v>
      </c>
      <c r="I46" s="53"/>
    </row>
    <row r="47" spans="2:9" ht="14.45" customHeight="1" x14ac:dyDescent="0.2">
      <c r="B47" s="51"/>
      <c r="C47" s="56"/>
      <c r="D47" s="56"/>
      <c r="E47" s="56"/>
      <c r="F47" s="56"/>
      <c r="G47" s="56"/>
      <c r="H47" s="56"/>
      <c r="I47" s="53"/>
    </row>
    <row r="48" spans="2:9" ht="15.75" x14ac:dyDescent="0.25">
      <c r="B48" s="51"/>
      <c r="C48" s="96" t="s">
        <v>29</v>
      </c>
      <c r="D48" s="96"/>
      <c r="E48" s="96"/>
      <c r="F48" s="96"/>
      <c r="G48" s="96"/>
      <c r="H48" s="96"/>
      <c r="I48" s="53"/>
    </row>
    <row r="49" spans="2:9" ht="6.95" customHeight="1" x14ac:dyDescent="0.25">
      <c r="B49" s="51"/>
      <c r="C49" s="52"/>
      <c r="D49" s="52"/>
      <c r="E49" s="52"/>
      <c r="F49" s="52"/>
      <c r="G49" s="52"/>
      <c r="H49" s="52"/>
      <c r="I49" s="53"/>
    </row>
    <row r="50" spans="2:9" ht="26.25" customHeight="1" x14ac:dyDescent="0.25">
      <c r="B50" s="51"/>
      <c r="C50" s="84" t="s">
        <v>30</v>
      </c>
      <c r="D50" s="99"/>
      <c r="E50" s="99"/>
      <c r="F50" s="99"/>
      <c r="G50" s="85"/>
      <c r="H50" s="43">
        <f>H12+H24+H35+H41+H46</f>
        <v>0</v>
      </c>
      <c r="I50" s="62"/>
    </row>
    <row r="51" spans="2:9" ht="15.75" x14ac:dyDescent="0.25">
      <c r="B51" s="51"/>
      <c r="C51" s="52"/>
      <c r="D51" s="52"/>
      <c r="E51" s="52"/>
      <c r="F51" s="52"/>
      <c r="G51" s="52"/>
      <c r="H51" s="52"/>
      <c r="I51" s="53"/>
    </row>
    <row r="52" spans="2:9" ht="13.5" customHeight="1" x14ac:dyDescent="0.2">
      <c r="B52" s="51"/>
      <c r="C52" s="82" t="s">
        <v>58</v>
      </c>
      <c r="D52" s="82"/>
      <c r="E52" s="82"/>
      <c r="F52" s="82"/>
      <c r="G52" s="82"/>
      <c r="H52" s="54"/>
      <c r="I52" s="53"/>
    </row>
    <row r="53" spans="2:9" x14ac:dyDescent="0.2">
      <c r="B53" s="51"/>
      <c r="C53" s="82"/>
      <c r="D53" s="82"/>
      <c r="E53" s="82"/>
      <c r="F53" s="82"/>
      <c r="G53" s="82"/>
      <c r="H53" s="54"/>
      <c r="I53" s="53"/>
    </row>
    <row r="54" spans="2:9" ht="15" customHeight="1" x14ac:dyDescent="0.2">
      <c r="B54" s="51"/>
      <c r="C54" s="82"/>
      <c r="D54" s="82"/>
      <c r="E54" s="82"/>
      <c r="F54" s="82"/>
      <c r="G54" s="82"/>
      <c r="H54" s="54"/>
      <c r="I54" s="53"/>
    </row>
    <row r="55" spans="2:9" ht="15.75" x14ac:dyDescent="0.25">
      <c r="B55" s="51"/>
      <c r="C55" s="55" t="s">
        <v>31</v>
      </c>
      <c r="D55" s="55"/>
      <c r="E55" s="55"/>
      <c r="F55" s="55"/>
      <c r="G55" s="55"/>
      <c r="H55" s="56"/>
      <c r="I55" s="53"/>
    </row>
    <row r="56" spans="2:9" ht="15.75" x14ac:dyDescent="0.25">
      <c r="B56" s="51"/>
      <c r="C56" s="90" t="s">
        <v>32</v>
      </c>
      <c r="D56" s="90"/>
      <c r="E56" s="90"/>
      <c r="F56" s="55"/>
      <c r="G56" s="55"/>
      <c r="H56" s="56"/>
      <c r="I56" s="53"/>
    </row>
    <row r="57" spans="2:9" ht="15.75" x14ac:dyDescent="0.25">
      <c r="B57" s="57"/>
      <c r="C57" s="58"/>
      <c r="D57" s="58"/>
      <c r="E57" s="58"/>
      <c r="F57" s="58"/>
      <c r="G57" s="59"/>
      <c r="H57" s="60"/>
      <c r="I57" s="61" t="s">
        <v>33</v>
      </c>
    </row>
    <row r="81" spans="3:8" ht="15.75" x14ac:dyDescent="0.25">
      <c r="C81" s="4"/>
      <c r="D81" s="4"/>
      <c r="E81" s="5"/>
      <c r="F81" s="4"/>
      <c r="G81" s="4"/>
      <c r="H81" s="4"/>
    </row>
    <row r="82" spans="3:8" ht="15.75" x14ac:dyDescent="0.25">
      <c r="C82" s="4"/>
      <c r="D82" s="4"/>
      <c r="E82" s="5"/>
      <c r="F82" s="4"/>
      <c r="G82" s="4"/>
      <c r="H82" s="4"/>
    </row>
    <row r="86" spans="3:8" ht="15.75" x14ac:dyDescent="0.25">
      <c r="C86" s="4"/>
      <c r="D86" s="4"/>
      <c r="E86" s="4"/>
      <c r="F86" s="4"/>
      <c r="G86" s="4"/>
      <c r="H86" s="4"/>
    </row>
    <row r="87" spans="3:8" ht="15.75" x14ac:dyDescent="0.25">
      <c r="F87" s="4"/>
      <c r="G87" s="4"/>
      <c r="H87" s="4"/>
    </row>
    <row r="88" spans="3:8" ht="15.75" x14ac:dyDescent="0.25">
      <c r="F88" s="4"/>
      <c r="G88" s="4"/>
      <c r="H88" s="4"/>
    </row>
    <row r="89" spans="3:8" ht="15.75" x14ac:dyDescent="0.25">
      <c r="C89" s="5"/>
      <c r="D89" s="5"/>
      <c r="E89" s="5"/>
      <c r="F89" s="9"/>
      <c r="G89" s="9"/>
    </row>
    <row r="90" spans="3:8" ht="15.75" x14ac:dyDescent="0.25">
      <c r="C90" s="5"/>
      <c r="D90" s="5"/>
      <c r="E90" s="5"/>
      <c r="F90" s="9"/>
      <c r="G90" s="9"/>
    </row>
    <row r="96" spans="3:8" ht="15.75" x14ac:dyDescent="0.25">
      <c r="C96" s="5"/>
      <c r="D96" s="5"/>
      <c r="E96" s="5"/>
      <c r="F96" s="5"/>
      <c r="G96" s="5"/>
      <c r="H96" s="5"/>
    </row>
    <row r="97" spans="3:7" ht="15.75" x14ac:dyDescent="0.25">
      <c r="C97" s="5"/>
      <c r="D97" s="5"/>
      <c r="E97" s="5"/>
      <c r="F97" s="9"/>
      <c r="G97" s="9"/>
    </row>
    <row r="98" spans="3:7" ht="15.75" x14ac:dyDescent="0.25">
      <c r="C98" s="5"/>
      <c r="D98" s="5"/>
      <c r="E98" s="5"/>
      <c r="F98" s="9"/>
      <c r="G98" s="9"/>
    </row>
    <row r="99" spans="3:7" ht="15.75" x14ac:dyDescent="0.25">
      <c r="C99" s="5"/>
      <c r="D99" s="5"/>
      <c r="E99" s="5"/>
      <c r="F99" s="9"/>
      <c r="G99" s="9"/>
    </row>
    <row r="100" spans="3:7" ht="15.75" x14ac:dyDescent="0.25">
      <c r="C100" s="5"/>
      <c r="D100" s="5"/>
      <c r="E100" s="5"/>
      <c r="F100" s="9"/>
      <c r="G100" s="9"/>
    </row>
    <row r="101" spans="3:7" ht="15.75" x14ac:dyDescent="0.25">
      <c r="C101" s="5"/>
      <c r="D101" s="5"/>
      <c r="E101" s="5"/>
      <c r="F101" s="9"/>
      <c r="G101" s="9"/>
    </row>
    <row r="102" spans="3:7" ht="15.75" x14ac:dyDescent="0.25">
      <c r="C102" s="5"/>
      <c r="D102" s="5"/>
      <c r="E102" s="5"/>
      <c r="F102" s="9"/>
      <c r="G102" s="9"/>
    </row>
    <row r="104" spans="3:7" ht="15.75" x14ac:dyDescent="0.25">
      <c r="F104" s="4"/>
      <c r="G104" s="4"/>
    </row>
    <row r="105" spans="3:7" ht="15.75" x14ac:dyDescent="0.25">
      <c r="F105" s="4"/>
      <c r="G105" s="4"/>
    </row>
    <row r="128" spans="3:8" ht="15.75" x14ac:dyDescent="0.25">
      <c r="C128" s="4"/>
      <c r="D128" s="4"/>
      <c r="E128" s="5"/>
      <c r="F128" s="4"/>
      <c r="G128" s="4"/>
      <c r="H128" s="4"/>
    </row>
    <row r="129" spans="3:8" ht="15.75" x14ac:dyDescent="0.25">
      <c r="C129" s="4"/>
      <c r="D129" s="4"/>
      <c r="E129" s="5"/>
      <c r="F129" s="4"/>
      <c r="G129" s="4"/>
      <c r="H129" s="4"/>
    </row>
    <row r="133" spans="3:8" ht="15.75" x14ac:dyDescent="0.25">
      <c r="C133" s="4"/>
      <c r="D133" s="4"/>
      <c r="E133" s="4"/>
      <c r="F133" s="4"/>
      <c r="G133" s="4"/>
      <c r="H133" s="4"/>
    </row>
    <row r="134" spans="3:8" ht="15.75" x14ac:dyDescent="0.25">
      <c r="F134" s="4"/>
      <c r="G134" s="4"/>
      <c r="H134" s="4"/>
    </row>
    <row r="135" spans="3:8" ht="15.75" x14ac:dyDescent="0.25">
      <c r="F135" s="4"/>
      <c r="G135" s="4"/>
      <c r="H135" s="4"/>
    </row>
    <row r="136" spans="3:8" ht="15.75" x14ac:dyDescent="0.25">
      <c r="C136" s="5"/>
      <c r="D136" s="5"/>
      <c r="E136" s="5"/>
      <c r="F136" s="9"/>
      <c r="G136" s="9"/>
    </row>
    <row r="137" spans="3:8" ht="15.75" x14ac:dyDescent="0.25">
      <c r="C137" s="5"/>
      <c r="D137" s="5"/>
      <c r="E137" s="5"/>
      <c r="F137" s="9"/>
      <c r="G137" s="9"/>
    </row>
    <row r="143" spans="3:8" ht="15.75" x14ac:dyDescent="0.25">
      <c r="C143" s="5"/>
      <c r="D143" s="5"/>
      <c r="E143" s="5"/>
      <c r="F143" s="5"/>
      <c r="G143" s="5"/>
      <c r="H143" s="5"/>
    </row>
    <row r="144" spans="3:8" ht="15.75" x14ac:dyDescent="0.25">
      <c r="C144" s="5"/>
      <c r="D144" s="5"/>
      <c r="E144" s="5"/>
      <c r="F144" s="9"/>
      <c r="G144" s="9"/>
    </row>
    <row r="145" spans="3:8" ht="15.75" x14ac:dyDescent="0.25">
      <c r="C145" s="5"/>
      <c r="D145" s="5"/>
      <c r="E145" s="5"/>
      <c r="F145" s="9"/>
      <c r="G145" s="9"/>
    </row>
    <row r="146" spans="3:8" ht="15.75" x14ac:dyDescent="0.25">
      <c r="C146" s="5"/>
      <c r="D146" s="5"/>
      <c r="E146" s="5"/>
      <c r="F146" s="9"/>
      <c r="G146" s="9"/>
    </row>
    <row r="147" spans="3:8" ht="27.75" customHeight="1" x14ac:dyDescent="0.2"/>
    <row r="148" spans="3:8" ht="30.75" customHeight="1" x14ac:dyDescent="0.25">
      <c r="F148" s="4"/>
      <c r="G148" s="4"/>
    </row>
    <row r="149" spans="3:8" ht="30.75" customHeight="1" x14ac:dyDescent="0.25">
      <c r="F149" s="4"/>
      <c r="G149" s="4"/>
    </row>
    <row r="150" spans="3:8" ht="30.75" customHeight="1" x14ac:dyDescent="0.2"/>
    <row r="157" spans="3:8" ht="15.75" x14ac:dyDescent="0.25">
      <c r="C157" s="4"/>
      <c r="D157" s="4"/>
      <c r="E157" s="4"/>
      <c r="F157" s="4"/>
      <c r="G157" s="4"/>
      <c r="H157" s="4"/>
    </row>
    <row r="158" spans="3:8" ht="15.75" x14ac:dyDescent="0.25">
      <c r="C158" s="4"/>
      <c r="D158" s="4"/>
      <c r="E158" s="4"/>
      <c r="F158" s="4"/>
      <c r="G158" s="4"/>
      <c r="H158" s="4"/>
    </row>
    <row r="161" spans="3:8" ht="18" customHeight="1" x14ac:dyDescent="0.2"/>
    <row r="162" spans="3:8" ht="18" customHeight="1" x14ac:dyDescent="0.25">
      <c r="C162" s="4"/>
      <c r="D162" s="4"/>
      <c r="E162" s="4"/>
      <c r="F162" s="4"/>
      <c r="G162" s="4"/>
      <c r="H162" s="4"/>
    </row>
    <row r="163" spans="3:8" ht="18" customHeight="1" x14ac:dyDescent="0.25">
      <c r="F163" s="4"/>
      <c r="G163" s="4"/>
      <c r="H163" s="4"/>
    </row>
    <row r="164" spans="3:8" ht="15.75" x14ac:dyDescent="0.25">
      <c r="F164" s="4"/>
      <c r="G164" s="4"/>
      <c r="H164" s="4"/>
    </row>
    <row r="165" spans="3:8" ht="15.75" x14ac:dyDescent="0.25">
      <c r="C165" s="5"/>
      <c r="D165" s="5"/>
      <c r="E165" s="5"/>
      <c r="F165" s="9"/>
      <c r="G165" s="9"/>
    </row>
    <row r="166" spans="3:8" ht="15.75" x14ac:dyDescent="0.25">
      <c r="C166" s="5"/>
      <c r="D166" s="5"/>
      <c r="E166" s="5"/>
      <c r="F166" s="9"/>
      <c r="G166" s="9"/>
    </row>
    <row r="167" spans="3:8" ht="15.75" x14ac:dyDescent="0.25">
      <c r="C167" s="5"/>
      <c r="D167" s="5"/>
      <c r="E167" s="5"/>
      <c r="F167" s="9"/>
      <c r="G167" s="9"/>
    </row>
    <row r="168" spans="3:8" ht="12.75" customHeight="1" x14ac:dyDescent="0.25">
      <c r="C168" s="5"/>
      <c r="D168" s="5"/>
      <c r="E168" s="5"/>
      <c r="F168" s="9"/>
      <c r="G168" s="9"/>
    </row>
    <row r="169" spans="3:8" ht="30.75" customHeight="1" x14ac:dyDescent="0.2"/>
    <row r="170" spans="3:8" ht="30.75" customHeight="1" x14ac:dyDescent="0.2"/>
    <row r="171" spans="3:8" ht="30.75" customHeight="1" x14ac:dyDescent="0.2"/>
    <row r="172" spans="3:8" ht="30.75" customHeight="1" x14ac:dyDescent="0.2"/>
    <row r="174" spans="3:8" ht="15.75" x14ac:dyDescent="0.25">
      <c r="C174" s="5"/>
      <c r="D174" s="5"/>
      <c r="E174" s="5"/>
      <c r="F174" s="5"/>
      <c r="G174" s="5"/>
      <c r="H174" s="5"/>
    </row>
    <row r="175" spans="3:8" ht="15.75" x14ac:dyDescent="0.25">
      <c r="C175" s="5"/>
      <c r="D175" s="5"/>
      <c r="E175" s="5"/>
      <c r="F175" s="9"/>
      <c r="G175" s="9"/>
    </row>
    <row r="176" spans="3:8" ht="15.75" x14ac:dyDescent="0.25">
      <c r="C176" s="5"/>
      <c r="D176" s="5"/>
      <c r="E176" s="5"/>
      <c r="F176" s="9"/>
      <c r="G176" s="9"/>
    </row>
    <row r="177" spans="3:7" ht="15.75" x14ac:dyDescent="0.25">
      <c r="C177" s="5"/>
      <c r="D177" s="5"/>
      <c r="E177" s="5"/>
      <c r="F177" s="9"/>
      <c r="G177" s="9"/>
    </row>
    <row r="178" spans="3:7" ht="27.75" customHeight="1" x14ac:dyDescent="0.25">
      <c r="C178" s="5"/>
      <c r="D178" s="5"/>
      <c r="E178" s="5"/>
      <c r="F178" s="9"/>
      <c r="G178" s="9"/>
    </row>
    <row r="179" spans="3:7" ht="30.75" customHeight="1" x14ac:dyDescent="0.25">
      <c r="C179" s="5"/>
      <c r="D179" s="5"/>
      <c r="E179" s="5"/>
      <c r="F179" s="9"/>
      <c r="G179" s="9"/>
    </row>
    <row r="180" spans="3:7" ht="30.75" customHeight="1" x14ac:dyDescent="0.25">
      <c r="C180" s="5"/>
      <c r="D180" s="5"/>
      <c r="E180" s="5"/>
      <c r="F180" s="9"/>
      <c r="G180" s="9"/>
    </row>
    <row r="181" spans="3:7" ht="30.75" customHeight="1" x14ac:dyDescent="0.25">
      <c r="C181" s="5"/>
      <c r="D181" s="5"/>
      <c r="E181" s="5"/>
      <c r="F181" s="9"/>
      <c r="G181" s="9"/>
    </row>
    <row r="182" spans="3:7" ht="30.75" customHeight="1" x14ac:dyDescent="0.25">
      <c r="C182" s="5"/>
      <c r="D182" s="5"/>
      <c r="E182" s="5"/>
      <c r="F182" s="9"/>
      <c r="G182" s="9"/>
    </row>
    <row r="183" spans="3:7" ht="30.75" customHeight="1" x14ac:dyDescent="0.25">
      <c r="C183" s="5"/>
      <c r="D183" s="5"/>
      <c r="E183" s="5"/>
      <c r="F183" s="9"/>
      <c r="G183" s="9"/>
    </row>
    <row r="184" spans="3:7" ht="30.75" customHeight="1" x14ac:dyDescent="0.2"/>
    <row r="185" spans="3:7" ht="30.75" customHeight="1" x14ac:dyDescent="0.25">
      <c r="F185" s="4"/>
      <c r="G185" s="4"/>
    </row>
    <row r="186" spans="3:7" ht="30.75" customHeight="1" x14ac:dyDescent="0.25">
      <c r="F186" s="4"/>
      <c r="G186" s="4"/>
    </row>
    <row r="187" spans="3:7" ht="30.75" customHeight="1" x14ac:dyDescent="0.2"/>
  </sheetData>
  <mergeCells count="42">
    <mergeCell ref="E14:G14"/>
    <mergeCell ref="C40:F40"/>
    <mergeCell ref="C41:F41"/>
    <mergeCell ref="C45:F45"/>
    <mergeCell ref="C46:F46"/>
    <mergeCell ref="B2:I2"/>
    <mergeCell ref="F5:H5"/>
    <mergeCell ref="C13:H13"/>
    <mergeCell ref="D7:E7"/>
    <mergeCell ref="D8:E8"/>
    <mergeCell ref="D9:E9"/>
    <mergeCell ref="D10:E10"/>
    <mergeCell ref="D11:E11"/>
    <mergeCell ref="C56:E56"/>
    <mergeCell ref="F7:F9"/>
    <mergeCell ref="F10:F11"/>
    <mergeCell ref="C42:H42"/>
    <mergeCell ref="C43:H43"/>
    <mergeCell ref="F44:H44"/>
    <mergeCell ref="C48:H48"/>
    <mergeCell ref="C38:H38"/>
    <mergeCell ref="F39:H39"/>
    <mergeCell ref="C50:G50"/>
    <mergeCell ref="F27:H27"/>
    <mergeCell ref="C7:C9"/>
    <mergeCell ref="C10:C11"/>
    <mergeCell ref="C32:D32"/>
    <mergeCell ref="C28:D28"/>
    <mergeCell ref="C29:D29"/>
    <mergeCell ref="C35:G35"/>
    <mergeCell ref="C52:G54"/>
    <mergeCell ref="C26:H26"/>
    <mergeCell ref="C18:D18"/>
    <mergeCell ref="C19:D19"/>
    <mergeCell ref="C20:D20"/>
    <mergeCell ref="C21:D21"/>
    <mergeCell ref="C22:D22"/>
    <mergeCell ref="C33:D33"/>
    <mergeCell ref="C34:D34"/>
    <mergeCell ref="C30:D30"/>
    <mergeCell ref="C31:D31"/>
    <mergeCell ref="C23:D23"/>
  </mergeCells>
  <phoneticPr fontId="11" type="noConversion"/>
  <pageMargins left="0.7" right="0.7" top="0.75" bottom="0.75" header="0.3" footer="0.3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8DCD7-9F4D-4819-9E5E-7D4781719C5D}">
  <dimension ref="B2:K166"/>
  <sheetViews>
    <sheetView showGridLines="0" zoomScaleNormal="100" workbookViewId="0">
      <selection activeCell="C120" sqref="C120"/>
    </sheetView>
  </sheetViews>
  <sheetFormatPr defaultRowHeight="12.75" x14ac:dyDescent="0.2"/>
  <cols>
    <col min="2" max="2" width="3.85546875" customWidth="1"/>
    <col min="3" max="3" width="10.42578125" customWidth="1"/>
    <col min="4" max="4" width="22.85546875" customWidth="1"/>
    <col min="5" max="10" width="14.85546875" customWidth="1"/>
    <col min="11" max="11" width="5" customWidth="1"/>
  </cols>
  <sheetData>
    <row r="2" spans="2:11" ht="59.45" customHeight="1" x14ac:dyDescent="0.2">
      <c r="B2" s="74" t="s">
        <v>69</v>
      </c>
      <c r="C2" s="75"/>
      <c r="D2" s="75"/>
      <c r="E2" s="75"/>
      <c r="F2" s="75"/>
      <c r="G2" s="75"/>
      <c r="H2" s="75"/>
      <c r="I2" s="75"/>
      <c r="J2" s="75"/>
      <c r="K2" s="76"/>
    </row>
    <row r="3" spans="2:11" ht="15" x14ac:dyDescent="0.2">
      <c r="B3" s="77"/>
      <c r="C3" s="78"/>
      <c r="D3" s="1"/>
      <c r="E3" s="1"/>
      <c r="F3" s="1"/>
      <c r="G3" s="1"/>
      <c r="H3" s="1"/>
      <c r="I3" s="1"/>
      <c r="J3" s="1"/>
      <c r="K3" s="3"/>
    </row>
    <row r="4" spans="2:11" ht="15.75" x14ac:dyDescent="0.25">
      <c r="B4" s="2"/>
      <c r="C4" s="4" t="s">
        <v>46</v>
      </c>
      <c r="D4" s="1"/>
      <c r="E4" s="1"/>
      <c r="F4" s="1"/>
      <c r="G4" s="1"/>
      <c r="H4" s="1"/>
      <c r="I4" s="1"/>
      <c r="J4" s="1"/>
      <c r="K4" s="3"/>
    </row>
    <row r="5" spans="2:11" ht="15" x14ac:dyDescent="0.2">
      <c r="B5" s="2"/>
      <c r="C5" s="1"/>
      <c r="D5" s="1"/>
      <c r="E5" s="1"/>
      <c r="F5" s="1"/>
      <c r="G5" s="1"/>
      <c r="H5" s="1"/>
      <c r="I5" s="1"/>
      <c r="J5" s="1"/>
      <c r="K5" s="3"/>
    </row>
    <row r="6" spans="2:11" ht="15" x14ac:dyDescent="0.2">
      <c r="B6" s="2"/>
      <c r="C6" s="73" t="s">
        <v>35</v>
      </c>
      <c r="D6" s="73"/>
      <c r="E6" s="45" t="s">
        <v>48</v>
      </c>
      <c r="F6" s="1"/>
      <c r="G6" s="1"/>
      <c r="H6" s="1"/>
      <c r="I6" s="1"/>
      <c r="J6" s="1"/>
      <c r="K6" s="3"/>
    </row>
    <row r="7" spans="2:11" ht="15" x14ac:dyDescent="0.2">
      <c r="B7" s="2"/>
      <c r="C7" s="73" t="s">
        <v>1</v>
      </c>
      <c r="D7" s="73"/>
      <c r="E7" s="45" t="s">
        <v>34</v>
      </c>
      <c r="F7" s="1"/>
      <c r="G7" s="1"/>
      <c r="H7" s="1"/>
      <c r="I7" s="1"/>
      <c r="J7" s="1"/>
      <c r="K7" s="3"/>
    </row>
    <row r="8" spans="2:11" ht="15" x14ac:dyDescent="0.2">
      <c r="B8" s="2"/>
      <c r="C8" s="73" t="s">
        <v>36</v>
      </c>
      <c r="D8" s="73"/>
      <c r="E8" s="36"/>
      <c r="F8" s="1"/>
      <c r="G8" s="1"/>
      <c r="H8" s="1"/>
      <c r="I8" s="1"/>
      <c r="J8" s="1"/>
      <c r="K8" s="3"/>
    </row>
    <row r="9" spans="2:11" ht="15" x14ac:dyDescent="0.2">
      <c r="B9" s="2"/>
      <c r="C9" s="73" t="s">
        <v>37</v>
      </c>
      <c r="D9" s="73"/>
      <c r="E9" s="37"/>
      <c r="F9" s="1"/>
      <c r="G9" s="1"/>
      <c r="H9" s="1"/>
      <c r="I9" s="1"/>
      <c r="J9" s="1"/>
      <c r="K9" s="3"/>
    </row>
    <row r="10" spans="2:11" ht="15" x14ac:dyDescent="0.2">
      <c r="B10" s="2"/>
      <c r="C10" s="73" t="s">
        <v>59</v>
      </c>
      <c r="D10" s="73"/>
      <c r="E10" s="35">
        <v>12</v>
      </c>
      <c r="F10" s="1"/>
      <c r="G10" s="1"/>
      <c r="H10" s="1"/>
      <c r="I10" s="1"/>
      <c r="J10" s="1"/>
      <c r="K10" s="3"/>
    </row>
    <row r="11" spans="2:11" ht="15" x14ac:dyDescent="0.2">
      <c r="B11" s="2"/>
      <c r="C11" s="1"/>
      <c r="D11" s="1"/>
      <c r="E11" s="1"/>
      <c r="F11" s="1"/>
      <c r="G11" s="1"/>
      <c r="H11" s="1"/>
      <c r="I11" s="1"/>
      <c r="J11" s="1"/>
      <c r="K11" s="3"/>
    </row>
    <row r="12" spans="2:11" ht="31.5" x14ac:dyDescent="0.2">
      <c r="B12" s="24"/>
      <c r="C12" s="12" t="s">
        <v>38</v>
      </c>
      <c r="D12" s="33" t="s">
        <v>39</v>
      </c>
      <c r="E12" s="33" t="s">
        <v>40</v>
      </c>
      <c r="F12" s="34" t="s">
        <v>37</v>
      </c>
      <c r="G12" s="33" t="s">
        <v>41</v>
      </c>
      <c r="H12" s="33" t="s">
        <v>42</v>
      </c>
      <c r="I12" s="33" t="s">
        <v>43</v>
      </c>
      <c r="J12" s="18" t="s">
        <v>44</v>
      </c>
      <c r="K12" s="25"/>
    </row>
    <row r="13" spans="2:11" ht="15" x14ac:dyDescent="0.2">
      <c r="B13" s="2"/>
      <c r="C13" s="26">
        <v>1</v>
      </c>
      <c r="D13" s="47">
        <f>+E8</f>
        <v>0</v>
      </c>
      <c r="E13" s="47">
        <f>G13-F13</f>
        <v>0</v>
      </c>
      <c r="F13" s="48">
        <f>SUM(IPMT(E9/12,(C13-1)*12+1,E10*12,-E8),IPMT(E9/12,(C13-1)*12+2,E10*12,-E8),IPMT(E9/12,(C13-1)*12+3,E10*12,-E8),IPMT(E9/12,(C13-1)*12+4,E10*12,-E8),IPMT(E9/12,(C13-1)*12+5,E10*12,-E8),IPMT(E9/12,(C13-1)*12+6,E10*12,-E8),IPMT(E9/12,(C13-1)*12+7,E10*12,-E8),IPMT(E9/12,(C13-1)*12+8,E10*12,-E8),IPMT(E9/12,(C13-1)*12+9,E10*12,-E8),IPMT(E9/12,(C13-1)*12+10,E10*12,-E8),IPMT(E9/12,(C13-1)*12+11,E10*12,-E8),IPMT(E9/12,(C13-1)*12+12,E10*12,-E8))</f>
        <v>0</v>
      </c>
      <c r="G13" s="47">
        <f>-PMT(E9/12,E10*12,E8)*12</f>
        <v>0</v>
      </c>
      <c r="H13" s="47">
        <f>+G13/12</f>
        <v>0</v>
      </c>
      <c r="I13" s="47">
        <f>+E13/12</f>
        <v>0</v>
      </c>
      <c r="J13" s="31">
        <f>+F13/12</f>
        <v>0</v>
      </c>
      <c r="K13" s="3"/>
    </row>
    <row r="14" spans="2:11" ht="15" x14ac:dyDescent="0.2">
      <c r="B14" s="2"/>
      <c r="C14" s="26">
        <v>2</v>
      </c>
      <c r="D14" s="47">
        <f t="shared" ref="D14:D22" si="0">D13-E13</f>
        <v>0</v>
      </c>
      <c r="E14" s="47">
        <f>G14-F14</f>
        <v>0</v>
      </c>
      <c r="F14" s="48">
        <f>SUM(IPMT(E9/12,(C14-1)*12+1,E10*12,-E8),IPMT(E9/12,(C14-1)*12+2,E10*12,-E8),IPMT(E9/12,(C14-1)*12+3,E10*12,-E8),IPMT(E9/12,(C14-1)*12+4,E10*12,-E8),IPMT(E9/12,(C14-1)*12+5,E10*12,-E8),IPMT(E9/12,(C14-1)*12+6,E10*12,-E8),IPMT(E9/12,(C14-1)*12+7,E10*12,-E8),IPMT(E9/12,(C14-1)*12+8,E10*12,-E8),IPMT(E9/12,(C14-1)*12+9,E10*12,-E8),IPMT(E9/12,(C14-1)*12+10,E10*12,-E8),IPMT(E9/12,(C14-1)*12+11,E10*12,-E8),IPMT(E9/12,(C14-1)*12+12,E10*12,-E8))</f>
        <v>0</v>
      </c>
      <c r="G14" s="47">
        <f>-PMT(E9/12,E10*12,E8)*12</f>
        <v>0</v>
      </c>
      <c r="H14" s="47">
        <f t="shared" ref="H14:H22" si="1">+G14/12</f>
        <v>0</v>
      </c>
      <c r="I14" s="47">
        <f t="shared" ref="I14:J22" si="2">+E14/12</f>
        <v>0</v>
      </c>
      <c r="J14" s="31">
        <f t="shared" si="2"/>
        <v>0</v>
      </c>
      <c r="K14" s="3"/>
    </row>
    <row r="15" spans="2:11" ht="15" x14ac:dyDescent="0.2">
      <c r="B15" s="2"/>
      <c r="C15" s="26">
        <v>3</v>
      </c>
      <c r="D15" s="47">
        <f t="shared" si="0"/>
        <v>0</v>
      </c>
      <c r="E15" s="47">
        <f t="shared" ref="E15:E22" si="3">G15-F15</f>
        <v>0</v>
      </c>
      <c r="F15" s="48">
        <f>SUM(IPMT(E9/12,(C15-1)*12+1,E10*12,-E8),IPMT(E9/12,(C15-1)*12+2,E10*12,-E8),IPMT(E9/12,(C15-1)*12+3,E10*12,-E8),IPMT(E9/12,(C15-1)*12+4,E10*12,-E8),IPMT(E9/12,(C15-1)*12+5,E10*12,-E8),IPMT(E9/12,(C15-1)*12+6,E10*12,-E8),IPMT(E9/12,(C15-1)*12+7,E10*12,-E8),IPMT(E9/12,(C15-1)*12+8,E10*12,-E8),IPMT(E9/12,(C15-1)*12+9,E10*12,-E8),IPMT(E9/12,(C15-1)*12+10,E10*12,-E8),IPMT(E9/12,(C15-1)*12+11,E10*12,-E8),IPMT(E9/12,(C15-1)*12+12,E10*12,-E8))</f>
        <v>0</v>
      </c>
      <c r="G15" s="47">
        <f>-PMT(E9/12,E10*12,E8)*12</f>
        <v>0</v>
      </c>
      <c r="H15" s="47">
        <f t="shared" si="1"/>
        <v>0</v>
      </c>
      <c r="I15" s="47">
        <f t="shared" si="2"/>
        <v>0</v>
      </c>
      <c r="J15" s="31">
        <f t="shared" si="2"/>
        <v>0</v>
      </c>
      <c r="K15" s="3"/>
    </row>
    <row r="16" spans="2:11" ht="15" x14ac:dyDescent="0.2">
      <c r="B16" s="2"/>
      <c r="C16" s="26">
        <v>4</v>
      </c>
      <c r="D16" s="47">
        <f t="shared" si="0"/>
        <v>0</v>
      </c>
      <c r="E16" s="47">
        <f t="shared" si="3"/>
        <v>0</v>
      </c>
      <c r="F16" s="48">
        <f>SUM(IPMT(E9/12,(C16-1)*12+1,E10*12,-E8),IPMT(E9/12,(C16-1)*12+2,E10*12,-E8),IPMT(E9/12,(C16-1)*12+3,E10*12,-E8),IPMT(E9/12,(C16-1)*12+4,E10*12,-E8),IPMT(E9/12,(C16-1)*12+5,E10*12,-E8),IPMT(E9/12,(C16-1)*12+6,E10*12,-E8),IPMT(E9/12,(C16-1)*12+7,E10*12,-E8),IPMT(E9/12,(C16-1)*12+8,E10*12,-E8),IPMT(E9/12,(C16-1)*12+9,E10*12,-E8),IPMT(E9/12,(C16-1)*12+10,E10*12,-E8),IPMT(E9/12,(C16-1)*12+11,E10*12,-E8),IPMT(E9/12,(C16-1)*12+12,E10*12,-E8))</f>
        <v>0</v>
      </c>
      <c r="G16" s="47">
        <f>-PMT(E9/12,E10*12,E8)*12</f>
        <v>0</v>
      </c>
      <c r="H16" s="47">
        <f t="shared" si="1"/>
        <v>0</v>
      </c>
      <c r="I16" s="47">
        <f t="shared" si="2"/>
        <v>0</v>
      </c>
      <c r="J16" s="31">
        <f t="shared" si="2"/>
        <v>0</v>
      </c>
      <c r="K16" s="3"/>
    </row>
    <row r="17" spans="2:11" ht="15" x14ac:dyDescent="0.2">
      <c r="B17" s="2"/>
      <c r="C17" s="26">
        <v>5</v>
      </c>
      <c r="D17" s="47">
        <f t="shared" si="0"/>
        <v>0</v>
      </c>
      <c r="E17" s="47">
        <f t="shared" si="3"/>
        <v>0</v>
      </c>
      <c r="F17" s="48">
        <f>SUM(IPMT(E9/12,(C17-1)*12+1,E10*12,-E8),IPMT(E9/12,(C17-1)*12+2,E10*12,-E8),IPMT(E9/12,(C17-1)*12+3,E10*12,-E8),IPMT(E9/12,(C17-1)*12+4,E10*12,-E8),IPMT(E9/12,(C17-1)*12+5,E10*12,-E8),IPMT(E9/12,(C17-1)*12+6,E10*12,-E8),IPMT(E9/12,(C17-1)*12+7,E10*12,-E8),IPMT(E9/12,(C17-1)*12+8,E10*12,-E8),IPMT(E9/12,(C17-1)*12+9,E10*12,-E8),IPMT(E9/12,(C17-1)*12+10,E10*12,-E8),IPMT(E9/12,(C17-1)*12+11,E10*12,-E8),IPMT(E9/12,(C17-1)*12+12,E10*12,-E8))</f>
        <v>0</v>
      </c>
      <c r="G17" s="47">
        <f>-PMT(E9/12,E10*12,E8)*12</f>
        <v>0</v>
      </c>
      <c r="H17" s="47">
        <f t="shared" si="1"/>
        <v>0</v>
      </c>
      <c r="I17" s="47">
        <f t="shared" si="2"/>
        <v>0</v>
      </c>
      <c r="J17" s="31">
        <f t="shared" si="2"/>
        <v>0</v>
      </c>
      <c r="K17" s="3"/>
    </row>
    <row r="18" spans="2:11" ht="15" x14ac:dyDescent="0.2">
      <c r="B18" s="2"/>
      <c r="C18" s="26">
        <v>6</v>
      </c>
      <c r="D18" s="47">
        <f t="shared" si="0"/>
        <v>0</v>
      </c>
      <c r="E18" s="47">
        <f t="shared" si="3"/>
        <v>0</v>
      </c>
      <c r="F18" s="48">
        <f>SUM(IPMT(E9/12,(C18-1)*12+1,E10*12,-E8),IPMT(E9/12,(C18-1)*12+2,E10*12,-E8),IPMT(E9/12,(C18-1)*12+3,E10*12,-E8),IPMT(E9/12,(C18-1)*12+4,E10*12,-E8),IPMT(E9/12,(C18-1)*12+5,E10*12,-E8),IPMT(E9/12,(C18-1)*12+6,E10*12,-E8),IPMT(E9/12,(C18-1)*12+7,E10*12,-E8),IPMT(E9/12,(C18-1)*12+8,E10*12,-E8),IPMT(E9/12,(C18-1)*12+9,E10*12,-E8),IPMT(E9/12,(C18-1)*12+10,E10*12,-E8),IPMT(E9/12,(C18-1)*12+11,E10*12,-E8),IPMT(E9/12,(C18-1)*12+12,E10*12,-E8))</f>
        <v>0</v>
      </c>
      <c r="G18" s="47">
        <f>-PMT(E9/12,E10*12,E8)*12</f>
        <v>0</v>
      </c>
      <c r="H18" s="47">
        <f t="shared" si="1"/>
        <v>0</v>
      </c>
      <c r="I18" s="47">
        <f t="shared" si="2"/>
        <v>0</v>
      </c>
      <c r="J18" s="31">
        <f t="shared" si="2"/>
        <v>0</v>
      </c>
      <c r="K18" s="3"/>
    </row>
    <row r="19" spans="2:11" ht="15" x14ac:dyDescent="0.2">
      <c r="B19" s="2"/>
      <c r="C19" s="26">
        <v>7</v>
      </c>
      <c r="D19" s="47">
        <f t="shared" si="0"/>
        <v>0</v>
      </c>
      <c r="E19" s="47">
        <f t="shared" si="3"/>
        <v>0</v>
      </c>
      <c r="F19" s="48">
        <f>SUM(IPMT(E9/12,(C19-1)*12+1,E10*12,-E8),IPMT(E9/12,(C19-1)*12+2,E10*12,-E8),IPMT(E9/12,(C19-1)*12+3,E10*12,-E8),IPMT(E9/12,(C19-1)*12+4,E10*12,-E8),IPMT(E9/12,(C19-1)*12+5,E10*12,-E8),IPMT(E9/12,(C19-1)*12+6,E10*12,-E8),IPMT(E9/12,(C19-1)*12+7,E10*12,-E8),IPMT(E9/12,(C19-1)*12+8,E10*12,-E8),IPMT(E9/12,(C19-1)*12+9,E10*12,-E8),IPMT(E9/12,(C19-1)*12+10,E10*12,-E8),IPMT(E9/12,(C19-1)*12+11,E10*12,-E8),IPMT(E9/12,(C19-1)*12+12,E10*12,-E8))</f>
        <v>0</v>
      </c>
      <c r="G19" s="47">
        <f>-PMT(E9/12,E10*12,E8)*12</f>
        <v>0</v>
      </c>
      <c r="H19" s="47">
        <f t="shared" si="1"/>
        <v>0</v>
      </c>
      <c r="I19" s="47">
        <f t="shared" si="2"/>
        <v>0</v>
      </c>
      <c r="J19" s="31">
        <f t="shared" si="2"/>
        <v>0</v>
      </c>
      <c r="K19" s="3"/>
    </row>
    <row r="20" spans="2:11" ht="15" x14ac:dyDescent="0.2">
      <c r="B20" s="2"/>
      <c r="C20" s="26">
        <v>8</v>
      </c>
      <c r="D20" s="47">
        <f t="shared" si="0"/>
        <v>0</v>
      </c>
      <c r="E20" s="47">
        <f t="shared" si="3"/>
        <v>0</v>
      </c>
      <c r="F20" s="48">
        <f>SUM(IPMT(E9/12,(C20-1)*12+1,E10*12,-E8),IPMT(E9/12,(C20-1)*12+2,E10*12,-E8),IPMT(E9/12,(C20-1)*12+3,E10*12,-E8),IPMT(E9/12,(C20-1)*12+4,E10*12,-E8),IPMT(E9/12,(C20-1)*12+5,E10*12,-E8),IPMT(E9/12,(C20-1)*12+6,E10*12,-E8),IPMT(E9/12,(C20-1)*12+7,E10*12,-E8),IPMT(E9/12,(C20-1)*12+8,E10*12,-E8),IPMT(E9/12,(C20-1)*12+9,E10*12,-E8),IPMT(E9/12,(C20-1)*12+10,E10*12,-E8),IPMT(E9/12,(C20-1)*12+11,E10*12,-E8),IPMT(E9/12,(C20-1)*12+12,E10*12,-E8))</f>
        <v>0</v>
      </c>
      <c r="G20" s="47">
        <f>-PMT(E9/12,E10*12,E8)*12</f>
        <v>0</v>
      </c>
      <c r="H20" s="47">
        <f t="shared" si="1"/>
        <v>0</v>
      </c>
      <c r="I20" s="47">
        <f t="shared" si="2"/>
        <v>0</v>
      </c>
      <c r="J20" s="31">
        <f t="shared" si="2"/>
        <v>0</v>
      </c>
      <c r="K20" s="3"/>
    </row>
    <row r="21" spans="2:11" ht="15" x14ac:dyDescent="0.2">
      <c r="B21" s="2"/>
      <c r="C21" s="26">
        <v>9</v>
      </c>
      <c r="D21" s="47">
        <f t="shared" si="0"/>
        <v>0</v>
      </c>
      <c r="E21" s="47">
        <f t="shared" si="3"/>
        <v>0</v>
      </c>
      <c r="F21" s="48">
        <f>SUM(IPMT(E9/12,(C21-1)*12+1,E10*12,-E8),IPMT(E9/12,(C21-1)*12+2,E10*12,-E8),IPMT(E9/12,(C21-1)*12+3,E10*12,-E8),IPMT(E9/12,(C21-1)*12+4,E10*12,-E8),IPMT(E9/12,(C21-1)*12+5,E10*12,-E8),IPMT(E9/12,(C21-1)*12+6,E10*12,-E8),IPMT(E9/12,(C21-1)*12+7,E10*12,-E8),IPMT(E9/12,(C21-1)*12+8,E10*12,-E8),IPMT(E9/12,(C21-1)*12+9,E10*12,-E8),IPMT(E9/12,(C21-1)*12+10,E10*12,-E8),IPMT(E9/12,(C21-1)*12+11,E10*12,-E8),IPMT(E9/12,(C21-1)*12+12,E10*12,-E8))</f>
        <v>0</v>
      </c>
      <c r="G21" s="47">
        <f>-PMT(E9/12,E10*12,E8)*12</f>
        <v>0</v>
      </c>
      <c r="H21" s="47">
        <f t="shared" si="1"/>
        <v>0</v>
      </c>
      <c r="I21" s="47">
        <f t="shared" si="2"/>
        <v>0</v>
      </c>
      <c r="J21" s="31">
        <f t="shared" si="2"/>
        <v>0</v>
      </c>
      <c r="K21" s="3"/>
    </row>
    <row r="22" spans="2:11" ht="15" x14ac:dyDescent="0.2">
      <c r="B22" s="2"/>
      <c r="C22" s="26">
        <v>10</v>
      </c>
      <c r="D22" s="47">
        <f t="shared" si="0"/>
        <v>0</v>
      </c>
      <c r="E22" s="47">
        <f t="shared" si="3"/>
        <v>0</v>
      </c>
      <c r="F22" s="48">
        <f>SUM(IPMT(E9/12,(C22-1)*12+1,E10*12,-E8),IPMT(E9/12,(C22-1)*12+2,E10*12,-E8),IPMT(E9/12,(C22-1)*12+3,E10*12,-E8),IPMT(E9/12,(C22-1)*12+4,E10*12,-E8),IPMT(E9/12,(C22-1)*12+5,E10*12,-E8),IPMT(E9/12,(C22-1)*12+6,E10*12,-E8),IPMT(E9/12,(C22-1)*12+7,E10*12,-E8),IPMT(E9/12,(C22-1)*12+8,E10*12,-E8),IPMT(E9/12,(C22-1)*12+9,E10*12,-E8),IPMT(E9/12,(C22-1)*12+10,E10*12,-E8),IPMT(E9/12,(C22-1)*12+11,E10*12,-E8),IPMT(E9/12,(C22-1)*12+12,E10*12,-E8))</f>
        <v>0</v>
      </c>
      <c r="G22" s="47">
        <f>-PMT(E9/12,E10*12,E8)*12</f>
        <v>0</v>
      </c>
      <c r="H22" s="47">
        <f t="shared" si="1"/>
        <v>0</v>
      </c>
      <c r="I22" s="47">
        <f t="shared" si="2"/>
        <v>0</v>
      </c>
      <c r="J22" s="31">
        <f t="shared" si="2"/>
        <v>0</v>
      </c>
      <c r="K22" s="3"/>
    </row>
    <row r="23" spans="2:11" ht="15" x14ac:dyDescent="0.2">
      <c r="B23" s="2"/>
      <c r="C23" s="26">
        <v>11</v>
      </c>
      <c r="D23" s="47">
        <f t="shared" ref="D23:D24" si="4">D22-E22</f>
        <v>0</v>
      </c>
      <c r="E23" s="47">
        <f t="shared" ref="E23:E24" si="5">G23-F23</f>
        <v>0</v>
      </c>
      <c r="F23" s="48">
        <f>SUM(IPMT(E9/12,(C23-1)*12+1,E10*12,-E8),IPMT(E9/12,(C23-1)*12+2,E10*12,-E8),IPMT(E9/12,(C23-1)*12+3,E10*12,-E8),IPMT(E9/12,(C23-1)*12+4,E10*12,-E8),IPMT(E9/12,(C23-1)*12+5,E10*12,-E8),IPMT(E9/12,(C23-1)*12+6,E10*12,-E8),IPMT(E9/12,(C23-1)*12+7,E10*12,-E8),IPMT(E9/12,(C23-1)*12+8,E10*12,-E8),IPMT(E9/12,(C23-1)*12+9,E10*12,-E8),IPMT(E9/12,(C23-1)*12+10,E10*12,-E8),IPMT(E9/12,(C23-1)*12+11,E10*12,-E8),IPMT(E9/12,(C23-1)*12+12,E10*12,-E8))</f>
        <v>0</v>
      </c>
      <c r="G23" s="47">
        <f>-PMT(E9/12,E10*12,E8)*12</f>
        <v>0</v>
      </c>
      <c r="H23" s="47">
        <f t="shared" ref="H23:H24" si="6">+G23/12</f>
        <v>0</v>
      </c>
      <c r="I23" s="47">
        <f t="shared" ref="I23:I24" si="7">+E23/12</f>
        <v>0</v>
      </c>
      <c r="J23" s="31">
        <f t="shared" ref="J23:J24" si="8">+F23/12</f>
        <v>0</v>
      </c>
      <c r="K23" s="3"/>
    </row>
    <row r="24" spans="2:11" ht="15" x14ac:dyDescent="0.2">
      <c r="B24" s="2"/>
      <c r="C24" s="26">
        <v>12</v>
      </c>
      <c r="D24" s="47">
        <f t="shared" si="4"/>
        <v>0</v>
      </c>
      <c r="E24" s="47">
        <f t="shared" si="5"/>
        <v>0</v>
      </c>
      <c r="F24" s="48">
        <f>SUM(IPMT(E9/12,(C24-1)*12+1,E10*12,-E8),IPMT(E9/12,(C24-1)*12+2,E10*12,-E8),IPMT(E9/12,(C24-1)*12+3,E10*12,-E8),IPMT(E9/12,(C24-1)*12+4,E10*12,-E8),IPMT(E9/12,(C24-1)*12+5,E10*12,-E8),IPMT(E9/12,(C24-1)*12+6,E10*12,-E8),IPMT(E9/12,(C24-1)*12+7,E10*12,-E8),IPMT(E9/12,(C24-1)*12+8,E10*12,-E8),IPMT(E9/12,(C24-1)*12+9,E10*12,-E8),IPMT(E9/12,(C24-1)*12+10,E10*12,-E8),IPMT(E9/12,(C24-1)*12+11,E10*12,-E8),IPMT(E9/12,(C24-1)*12+12,E10*12,-E8))</f>
        <v>0</v>
      </c>
      <c r="G24" s="47">
        <f>-PMT(E9/12,E10*12,E8)*12</f>
        <v>0</v>
      </c>
      <c r="H24" s="47">
        <f t="shared" si="6"/>
        <v>0</v>
      </c>
      <c r="I24" s="47">
        <f t="shared" si="7"/>
        <v>0</v>
      </c>
      <c r="J24" s="31">
        <f t="shared" si="8"/>
        <v>0</v>
      </c>
      <c r="K24" s="3"/>
    </row>
    <row r="25" spans="2:11" ht="15.75" x14ac:dyDescent="0.25">
      <c r="B25" s="2"/>
      <c r="C25" s="27" t="s">
        <v>12</v>
      </c>
      <c r="D25" s="29"/>
      <c r="E25" s="29">
        <f>SUM(E13:E24)</f>
        <v>0</v>
      </c>
      <c r="F25" s="32">
        <f>SUM(F13:F24)</f>
        <v>0</v>
      </c>
      <c r="G25" s="29">
        <f>SUM(G13:G24)</f>
        <v>0</v>
      </c>
      <c r="H25" s="29"/>
      <c r="I25" s="29"/>
      <c r="J25" s="44"/>
      <c r="K25" s="3"/>
    </row>
    <row r="26" spans="2:11" ht="22.5" customHeight="1" x14ac:dyDescent="0.2">
      <c r="B26" s="2"/>
      <c r="C26" s="1"/>
      <c r="D26" s="1"/>
      <c r="E26" s="1"/>
      <c r="F26" s="1"/>
      <c r="G26" s="1"/>
      <c r="H26" s="1"/>
      <c r="I26" s="1"/>
      <c r="J26" s="1"/>
      <c r="K26" s="3"/>
    </row>
    <row r="27" spans="2:11" ht="15.75" x14ac:dyDescent="0.25">
      <c r="B27" s="2"/>
      <c r="C27" s="4" t="s">
        <v>60</v>
      </c>
      <c r="D27" s="1"/>
      <c r="E27" s="1"/>
      <c r="F27" s="1"/>
      <c r="G27" s="1"/>
      <c r="H27" s="1"/>
      <c r="I27" s="1"/>
      <c r="J27" s="1"/>
      <c r="K27" s="3"/>
    </row>
    <row r="28" spans="2:11" ht="15" x14ac:dyDescent="0.2">
      <c r="B28" s="2"/>
      <c r="C28" s="1"/>
      <c r="D28" s="1"/>
      <c r="E28" s="1"/>
      <c r="F28" s="1"/>
      <c r="G28" s="1"/>
      <c r="H28" s="1"/>
      <c r="I28" s="1"/>
      <c r="J28" s="1"/>
      <c r="K28" s="3"/>
    </row>
    <row r="29" spans="2:11" ht="15" x14ac:dyDescent="0.2">
      <c r="B29" s="2"/>
      <c r="C29" s="73" t="s">
        <v>35</v>
      </c>
      <c r="D29" s="73"/>
      <c r="E29" s="45" t="s">
        <v>49</v>
      </c>
      <c r="F29" s="1"/>
      <c r="G29" s="1"/>
      <c r="H29" s="1"/>
      <c r="I29" s="1"/>
      <c r="J29" s="1"/>
      <c r="K29" s="3"/>
    </row>
    <row r="30" spans="2:11" ht="15" x14ac:dyDescent="0.2">
      <c r="B30" s="2"/>
      <c r="C30" s="73" t="s">
        <v>1</v>
      </c>
      <c r="D30" s="73"/>
      <c r="E30" s="45" t="s">
        <v>34</v>
      </c>
      <c r="F30" s="1"/>
      <c r="G30" s="1"/>
      <c r="H30" s="1"/>
      <c r="I30" s="1"/>
      <c r="J30" s="1"/>
      <c r="K30" s="3"/>
    </row>
    <row r="31" spans="2:11" ht="15" x14ac:dyDescent="0.2">
      <c r="B31" s="2"/>
      <c r="C31" s="73" t="s">
        <v>36</v>
      </c>
      <c r="D31" s="73"/>
      <c r="E31" s="36"/>
      <c r="F31" s="1"/>
      <c r="G31" s="1"/>
      <c r="H31" s="1"/>
      <c r="I31" s="1"/>
      <c r="J31" s="1"/>
      <c r="K31" s="3"/>
    </row>
    <row r="32" spans="2:11" ht="15" x14ac:dyDescent="0.2">
      <c r="B32" s="2"/>
      <c r="C32" s="73" t="s">
        <v>37</v>
      </c>
      <c r="D32" s="73"/>
      <c r="E32" s="37"/>
      <c r="F32" s="1"/>
      <c r="G32" s="1"/>
      <c r="H32" s="1"/>
      <c r="I32" s="1"/>
      <c r="J32" s="1"/>
      <c r="K32" s="3"/>
    </row>
    <row r="33" spans="2:11" ht="15" x14ac:dyDescent="0.2">
      <c r="B33" s="2"/>
      <c r="C33" s="73" t="s">
        <v>59</v>
      </c>
      <c r="D33" s="73"/>
      <c r="E33" s="35">
        <v>12</v>
      </c>
      <c r="F33" s="1"/>
      <c r="G33" s="1"/>
      <c r="H33" s="1"/>
      <c r="I33" s="1"/>
      <c r="J33" s="1"/>
      <c r="K33" s="3"/>
    </row>
    <row r="34" spans="2:11" ht="15" x14ac:dyDescent="0.2">
      <c r="B34" s="2"/>
      <c r="C34" s="1"/>
      <c r="D34" s="1"/>
      <c r="E34" s="1"/>
      <c r="F34" s="1"/>
      <c r="G34" s="1"/>
      <c r="H34" s="1"/>
      <c r="I34" s="1"/>
      <c r="J34" s="1"/>
      <c r="K34" s="3"/>
    </row>
    <row r="35" spans="2:11" ht="31.5" x14ac:dyDescent="0.2">
      <c r="B35" s="2"/>
      <c r="C35" s="12" t="s">
        <v>38</v>
      </c>
      <c r="D35" s="33" t="s">
        <v>39</v>
      </c>
      <c r="E35" s="33" t="s">
        <v>40</v>
      </c>
      <c r="F35" s="34" t="s">
        <v>37</v>
      </c>
      <c r="G35" s="33" t="s">
        <v>41</v>
      </c>
      <c r="H35" s="33" t="s">
        <v>42</v>
      </c>
      <c r="I35" s="33" t="s">
        <v>43</v>
      </c>
      <c r="J35" s="18" t="s">
        <v>44</v>
      </c>
      <c r="K35" s="3"/>
    </row>
    <row r="36" spans="2:11" ht="15" x14ac:dyDescent="0.2">
      <c r="B36" s="2"/>
      <c r="C36" s="26">
        <v>1</v>
      </c>
      <c r="D36" s="47">
        <f>+E31</f>
        <v>0</v>
      </c>
      <c r="E36" s="47">
        <f>G36-F36</f>
        <v>0</v>
      </c>
      <c r="F36" s="48">
        <f>SUM(IPMT(E32/12,(C36-1)*12+1,E33*12,-E31),IPMT(E32/12,(C36-1)*12+2,E33*12,-E31),IPMT(E32/12,(C36-1)*12+3,E33*12,-E31),IPMT(E32/12,(C36-1)*12+4,E33*12,-E31),IPMT(E32/12,(C36-1)*12+5,E33*12,-E31),IPMT(E32/12,(C36-1)*12+6,E33*12,-E31),IPMT(E32/12,(C36-1)*12+7,E33*12,-E31),IPMT(E32/12,(C36-1)*12+8,E33*12,-E31),IPMT(E32/12,(C36-1)*12+9,E33*12,-E31),IPMT(E32/12,(C36-1)*12+10,E33*12,-E31),IPMT(E32/12,(C36-1)*12+11,E33*12,-E31),IPMT(E32/12,(C36-1)*12+12,E33*12,-E31))</f>
        <v>0</v>
      </c>
      <c r="G36" s="47">
        <f>-PMT(E32/12,E33*12,E31)*12</f>
        <v>0</v>
      </c>
      <c r="H36" s="47">
        <f>+G36/12</f>
        <v>0</v>
      </c>
      <c r="I36" s="47">
        <f>+E36/12</f>
        <v>0</v>
      </c>
      <c r="J36" s="31">
        <f>+F36/12</f>
        <v>0</v>
      </c>
      <c r="K36" s="3"/>
    </row>
    <row r="37" spans="2:11" ht="15" x14ac:dyDescent="0.2">
      <c r="B37" s="2"/>
      <c r="C37" s="26">
        <v>2</v>
      </c>
      <c r="D37" s="47">
        <f t="shared" ref="D37:D47" si="9">D36-E36</f>
        <v>0</v>
      </c>
      <c r="E37" s="47">
        <f>G37-F37</f>
        <v>0</v>
      </c>
      <c r="F37" s="48">
        <f>SUM(IPMT(E32/12,(C37-1)*12+1,E33*12,-E31),IPMT(E32/12,(C37-1)*12+2,E33*12,-E31),IPMT(E32/12,(C37-1)*12+3,E33*12,-E31),IPMT(E32/12,(C37-1)*12+4,E33*12,-E31),IPMT(E32/12,(C37-1)*12+5,E33*12,-E31),IPMT(E32/12,(C37-1)*12+6,E33*12,-E31),IPMT(E32/12,(C37-1)*12+7,E33*12,-E31),IPMT(E32/12,(C37-1)*12+8,E33*12,-E31),IPMT(E32/12,(C37-1)*12+9,E33*12,-E31),IPMT(E32/12,(C37-1)*12+10,E33*12,-E31),IPMT(E32/12,(C37-1)*12+11,E33*12,-E31),IPMT(E32/12,(C37-1)*12+12,E33*12,-E31))</f>
        <v>0</v>
      </c>
      <c r="G37" s="47">
        <f>-PMT(E32/12,E33*12,E31)*12</f>
        <v>0</v>
      </c>
      <c r="H37" s="47">
        <f t="shared" ref="H37:H47" si="10">+G37/12</f>
        <v>0</v>
      </c>
      <c r="I37" s="47">
        <f t="shared" ref="I37:I47" si="11">+E37/12</f>
        <v>0</v>
      </c>
      <c r="J37" s="31">
        <f t="shared" ref="J37:J47" si="12">+F37/12</f>
        <v>0</v>
      </c>
      <c r="K37" s="3"/>
    </row>
    <row r="38" spans="2:11" ht="15" x14ac:dyDescent="0.2">
      <c r="B38" s="2"/>
      <c r="C38" s="26">
        <v>3</v>
      </c>
      <c r="D38" s="47">
        <f t="shared" si="9"/>
        <v>0</v>
      </c>
      <c r="E38" s="47">
        <f t="shared" ref="E38:E47" si="13">G38-F38</f>
        <v>0</v>
      </c>
      <c r="F38" s="48">
        <f>SUM(IPMT(E32/12,(C38-1)*12+1,E33*12,-E31),IPMT(E32/12,(C38-1)*12+2,E33*12,-E31),IPMT(E32/12,(C38-1)*12+3,E33*12,-E31),IPMT(E32/12,(C38-1)*12+4,E33*12,-E31),IPMT(E32/12,(C38-1)*12+5,E33*12,-E31),IPMT(E32/12,(C38-1)*12+6,E33*12,-E31),IPMT(E32/12,(C38-1)*12+7,E33*12,-E31),IPMT(E32/12,(C38-1)*12+8,E33*12,-E31),IPMT(E32/12,(C38-1)*12+9,E33*12,-E31),IPMT(E32/12,(C38-1)*12+10,E33*12,-E31),IPMT(E32/12,(C38-1)*12+11,E33*12,-E31),IPMT(E32/12,(C38-1)*12+12,E33*12,-E31))</f>
        <v>0</v>
      </c>
      <c r="G38" s="47">
        <f>-PMT(E32/12,E33*12,E31)*12</f>
        <v>0</v>
      </c>
      <c r="H38" s="47">
        <f t="shared" si="10"/>
        <v>0</v>
      </c>
      <c r="I38" s="47">
        <f t="shared" si="11"/>
        <v>0</v>
      </c>
      <c r="J38" s="31">
        <f t="shared" si="12"/>
        <v>0</v>
      </c>
      <c r="K38" s="3"/>
    </row>
    <row r="39" spans="2:11" ht="15" x14ac:dyDescent="0.2">
      <c r="B39" s="2"/>
      <c r="C39" s="26">
        <v>4</v>
      </c>
      <c r="D39" s="47">
        <f t="shared" si="9"/>
        <v>0</v>
      </c>
      <c r="E39" s="47">
        <f t="shared" si="13"/>
        <v>0</v>
      </c>
      <c r="F39" s="48">
        <f>SUM(IPMT(E32/12,(C39-1)*12+1,E33*12,-E31),IPMT(E32/12,(C39-1)*12+2,E33*12,-E31),IPMT(E32/12,(C39-1)*12+3,E33*12,-E31),IPMT(E32/12,(C39-1)*12+4,E33*12,-E31),IPMT(E32/12,(C39-1)*12+5,E33*12,-E31),IPMT(E32/12,(C39-1)*12+6,E33*12,-E31),IPMT(E32/12,(C39-1)*12+7,E33*12,-E31),IPMT(E32/12,(C39-1)*12+8,E33*12,-E31),IPMT(E32/12,(C39-1)*12+9,E33*12,-E31),IPMT(E32/12,(C39-1)*12+10,E33*12,-E31),IPMT(E32/12,(C39-1)*12+11,E33*12,-E31),IPMT(E32/12,(C39-1)*12+12,E33*12,-E31))</f>
        <v>0</v>
      </c>
      <c r="G39" s="47">
        <f>-PMT(E32/12,E33*12,E31)*12</f>
        <v>0</v>
      </c>
      <c r="H39" s="47">
        <f t="shared" si="10"/>
        <v>0</v>
      </c>
      <c r="I39" s="47">
        <f t="shared" si="11"/>
        <v>0</v>
      </c>
      <c r="J39" s="31">
        <f t="shared" si="12"/>
        <v>0</v>
      </c>
      <c r="K39" s="3"/>
    </row>
    <row r="40" spans="2:11" ht="15" x14ac:dyDescent="0.2">
      <c r="B40" s="2"/>
      <c r="C40" s="26">
        <v>5</v>
      </c>
      <c r="D40" s="47">
        <f t="shared" si="9"/>
        <v>0</v>
      </c>
      <c r="E40" s="47">
        <f t="shared" si="13"/>
        <v>0</v>
      </c>
      <c r="F40" s="48">
        <f>SUM(IPMT(E32/12,(C40-1)*12+1,E33*12,-E31),IPMT(E32/12,(C40-1)*12+2,E33*12,-E31),IPMT(E32/12,(C40-1)*12+3,E33*12,-E31),IPMT(E32/12,(C40-1)*12+4,E33*12,-E31),IPMT(E32/12,(C40-1)*12+5,E33*12,-E31),IPMT(E32/12,(C40-1)*12+6,E33*12,-E31),IPMT(E32/12,(C40-1)*12+7,E33*12,-E31),IPMT(E32/12,(C40-1)*12+8,E33*12,-E31),IPMT(E32/12,(C40-1)*12+9,E33*12,-E31),IPMT(E32/12,(C40-1)*12+10,E33*12,-E31),IPMT(E32/12,(C40-1)*12+11,E33*12,-E31),IPMT(E32/12,(C40-1)*12+12,E33*12,-E31))</f>
        <v>0</v>
      </c>
      <c r="G40" s="47">
        <f>-PMT(E32/12,E33*12,E31)*12</f>
        <v>0</v>
      </c>
      <c r="H40" s="47">
        <f t="shared" si="10"/>
        <v>0</v>
      </c>
      <c r="I40" s="47">
        <f t="shared" si="11"/>
        <v>0</v>
      </c>
      <c r="J40" s="31">
        <f t="shared" si="12"/>
        <v>0</v>
      </c>
      <c r="K40" s="3"/>
    </row>
    <row r="41" spans="2:11" ht="15" x14ac:dyDescent="0.2">
      <c r="B41" s="2"/>
      <c r="C41" s="26">
        <v>6</v>
      </c>
      <c r="D41" s="47">
        <f t="shared" si="9"/>
        <v>0</v>
      </c>
      <c r="E41" s="47">
        <f t="shared" si="13"/>
        <v>0</v>
      </c>
      <c r="F41" s="48">
        <f>SUM(IPMT(E32/12,(C41-1)*12+1,E33*12,-E31),IPMT(E32/12,(C41-1)*12+2,E33*12,-E31),IPMT(E32/12,(C41-1)*12+3,E33*12,-E31),IPMT(E32/12,(C41-1)*12+4,E33*12,-E31),IPMT(E32/12,(C41-1)*12+5,E33*12,-E31),IPMT(E32/12,(C41-1)*12+6,E33*12,-E31),IPMT(E32/12,(C41-1)*12+7,E33*12,-E31),IPMT(E32/12,(C41-1)*12+8,E33*12,-E31),IPMT(E32/12,(C41-1)*12+9,E33*12,-E31),IPMT(E32/12,(C41-1)*12+10,E33*12,-E31),IPMT(E32/12,(C41-1)*12+11,E33*12,-E31),IPMT(E32/12,(C41-1)*12+12,E33*12,-E31))</f>
        <v>0</v>
      </c>
      <c r="G41" s="47">
        <f>-PMT(E32/12,E33*12,E31)*12</f>
        <v>0</v>
      </c>
      <c r="H41" s="47">
        <f t="shared" si="10"/>
        <v>0</v>
      </c>
      <c r="I41" s="47">
        <f t="shared" si="11"/>
        <v>0</v>
      </c>
      <c r="J41" s="31">
        <f t="shared" si="12"/>
        <v>0</v>
      </c>
      <c r="K41" s="3"/>
    </row>
    <row r="42" spans="2:11" ht="15" x14ac:dyDescent="0.2">
      <c r="B42" s="2"/>
      <c r="C42" s="26">
        <v>7</v>
      </c>
      <c r="D42" s="47">
        <f t="shared" si="9"/>
        <v>0</v>
      </c>
      <c r="E42" s="47">
        <f t="shared" si="13"/>
        <v>0</v>
      </c>
      <c r="F42" s="48">
        <f>SUM(IPMT(E32/12,(C42-1)*12+1,E33*12,-E31),IPMT(E32/12,(C42-1)*12+2,E33*12,-E31),IPMT(E32/12,(C42-1)*12+3,E33*12,-E31),IPMT(E32/12,(C42-1)*12+4,E33*12,-E31),IPMT(E32/12,(C42-1)*12+5,E33*12,-E31),IPMT(E32/12,(C42-1)*12+6,E33*12,-E31),IPMT(E32/12,(C42-1)*12+7,E33*12,-E31),IPMT(E32/12,(C42-1)*12+8,E33*12,-E31),IPMT(E32/12,(C42-1)*12+9,E33*12,-E31),IPMT(E32/12,(C42-1)*12+10,E33*12,-E31),IPMT(E32/12,(C42-1)*12+11,E33*12,-E31),IPMT(E32/12,(C42-1)*12+12,E33*12,-E31))</f>
        <v>0</v>
      </c>
      <c r="G42" s="47">
        <f>-PMT(E32/12,E33*12,E31)*12</f>
        <v>0</v>
      </c>
      <c r="H42" s="47">
        <f t="shared" si="10"/>
        <v>0</v>
      </c>
      <c r="I42" s="47">
        <f t="shared" si="11"/>
        <v>0</v>
      </c>
      <c r="J42" s="31">
        <f t="shared" si="12"/>
        <v>0</v>
      </c>
      <c r="K42" s="3"/>
    </row>
    <row r="43" spans="2:11" ht="15" x14ac:dyDescent="0.2">
      <c r="B43" s="2"/>
      <c r="C43" s="26">
        <v>8</v>
      </c>
      <c r="D43" s="47">
        <f t="shared" si="9"/>
        <v>0</v>
      </c>
      <c r="E43" s="47">
        <f t="shared" si="13"/>
        <v>0</v>
      </c>
      <c r="F43" s="48">
        <f>SUM(IPMT(E32/12,(C43-1)*12+1,E33*12,-E31),IPMT(E32/12,(C43-1)*12+2,E33*12,-E31),IPMT(E32/12,(C43-1)*12+3,E33*12,-E31),IPMT(E32/12,(C43-1)*12+4,E33*12,-E31),IPMT(E32/12,(C43-1)*12+5,E33*12,-E31),IPMT(E32/12,(C43-1)*12+6,E33*12,-E31),IPMT(E32/12,(C43-1)*12+7,E33*12,-E31),IPMT(E32/12,(C43-1)*12+8,E33*12,-E31),IPMT(E32/12,(C43-1)*12+9,E33*12,-E31),IPMT(E32/12,(C43-1)*12+10,E33*12,-E31),IPMT(E32/12,(C43-1)*12+11,E33*12,-E31),IPMT(E32/12,(C43-1)*12+12,E33*12,-E31))</f>
        <v>0</v>
      </c>
      <c r="G43" s="47">
        <f>-PMT(E32/12,E33*12,E31)*12</f>
        <v>0</v>
      </c>
      <c r="H43" s="47">
        <f t="shared" si="10"/>
        <v>0</v>
      </c>
      <c r="I43" s="47">
        <f t="shared" si="11"/>
        <v>0</v>
      </c>
      <c r="J43" s="31">
        <f t="shared" si="12"/>
        <v>0</v>
      </c>
      <c r="K43" s="3"/>
    </row>
    <row r="44" spans="2:11" ht="15" x14ac:dyDescent="0.2">
      <c r="B44" s="2"/>
      <c r="C44" s="26">
        <v>9</v>
      </c>
      <c r="D44" s="47">
        <f t="shared" si="9"/>
        <v>0</v>
      </c>
      <c r="E44" s="47">
        <f t="shared" si="13"/>
        <v>0</v>
      </c>
      <c r="F44" s="48">
        <f>SUM(IPMT(E32/12,(C44-1)*12+1,E33*12,-E31),IPMT(E32/12,(C44-1)*12+2,E33*12,-E31),IPMT(E32/12,(C44-1)*12+3,E33*12,-E31),IPMT(E32/12,(C44-1)*12+4,E33*12,-E31),IPMT(E32/12,(C44-1)*12+5,E33*12,-E31),IPMT(E32/12,(C44-1)*12+6,E33*12,-E31),IPMT(E32/12,(C44-1)*12+7,E33*12,-E31),IPMT(E32/12,(C44-1)*12+8,E33*12,-E31),IPMT(E32/12,(C44-1)*12+9,E33*12,-E31),IPMT(E32/12,(C44-1)*12+10,E33*12,-E31),IPMT(E32/12,(C44-1)*12+11,E33*12,-E31),IPMT(E32/12,(C44-1)*12+12,E33*12,-E31))</f>
        <v>0</v>
      </c>
      <c r="G44" s="47">
        <f>-PMT(E32/12,E33*12,E31)*12</f>
        <v>0</v>
      </c>
      <c r="H44" s="47">
        <f t="shared" si="10"/>
        <v>0</v>
      </c>
      <c r="I44" s="47">
        <f t="shared" si="11"/>
        <v>0</v>
      </c>
      <c r="J44" s="31">
        <f t="shared" si="12"/>
        <v>0</v>
      </c>
      <c r="K44" s="3"/>
    </row>
    <row r="45" spans="2:11" ht="15" x14ac:dyDescent="0.2">
      <c r="B45" s="2"/>
      <c r="C45" s="26">
        <v>10</v>
      </c>
      <c r="D45" s="47">
        <f t="shared" si="9"/>
        <v>0</v>
      </c>
      <c r="E45" s="47">
        <f t="shared" si="13"/>
        <v>0</v>
      </c>
      <c r="F45" s="48">
        <f>SUM(IPMT(E32/12,(C45-1)*12+1,E33*12,-E31),IPMT(E32/12,(C45-1)*12+2,E33*12,-E31),IPMT(E32/12,(C45-1)*12+3,E33*12,-E31),IPMT(E32/12,(C45-1)*12+4,E33*12,-E31),IPMT(E32/12,(C45-1)*12+5,E33*12,-E31),IPMT(E32/12,(C45-1)*12+6,E33*12,-E31),IPMT(E32/12,(C45-1)*12+7,E33*12,-E31),IPMT(E32/12,(C45-1)*12+8,E33*12,-E31),IPMT(E32/12,(C45-1)*12+9,E33*12,-E31),IPMT(E32/12,(C45-1)*12+10,E33*12,-E31),IPMT(E32/12,(C45-1)*12+11,E33*12,-E31),IPMT(E32/12,(C45-1)*12+12,E33*12,-E31))</f>
        <v>0</v>
      </c>
      <c r="G45" s="47">
        <f>-PMT(E32/12,E33*12,E31)*12</f>
        <v>0</v>
      </c>
      <c r="H45" s="47">
        <f t="shared" si="10"/>
        <v>0</v>
      </c>
      <c r="I45" s="47">
        <f t="shared" si="11"/>
        <v>0</v>
      </c>
      <c r="J45" s="31">
        <f t="shared" si="12"/>
        <v>0</v>
      </c>
      <c r="K45" s="3"/>
    </row>
    <row r="46" spans="2:11" ht="15" x14ac:dyDescent="0.2">
      <c r="B46" s="2"/>
      <c r="C46" s="26">
        <v>11</v>
      </c>
      <c r="D46" s="47">
        <f t="shared" si="9"/>
        <v>0</v>
      </c>
      <c r="E46" s="47">
        <f t="shared" si="13"/>
        <v>0</v>
      </c>
      <c r="F46" s="48">
        <f>SUM(IPMT(E32/12,(C46-1)*12+1,E33*12,-E31),IPMT(E32/12,(C46-1)*12+2,E33*12,-E31),IPMT(E32/12,(C46-1)*12+3,E33*12,-E31),IPMT(E32/12,(C46-1)*12+4,E33*12,-E31),IPMT(E32/12,(C46-1)*12+5,E33*12,-E31),IPMT(E32/12,(C46-1)*12+6,E33*12,-E31),IPMT(E32/12,(C46-1)*12+7,E33*12,-E31),IPMT(E32/12,(C46-1)*12+8,E33*12,-E31),IPMT(E32/12,(C46-1)*12+9,E33*12,-E31),IPMT(E32/12,(C46-1)*12+10,E33*12,-E31),IPMT(E32/12,(C46-1)*12+11,E33*12,-E31),IPMT(E32/12,(C46-1)*12+12,E33*12,-E31))</f>
        <v>0</v>
      </c>
      <c r="G46" s="47">
        <f>-PMT(E32/12,E33*12,E31)*12</f>
        <v>0</v>
      </c>
      <c r="H46" s="47">
        <f t="shared" si="10"/>
        <v>0</v>
      </c>
      <c r="I46" s="47">
        <f t="shared" si="11"/>
        <v>0</v>
      </c>
      <c r="J46" s="31">
        <f t="shared" si="12"/>
        <v>0</v>
      </c>
      <c r="K46" s="3"/>
    </row>
    <row r="47" spans="2:11" ht="15" x14ac:dyDescent="0.2">
      <c r="B47" s="2"/>
      <c r="C47" s="26">
        <v>12</v>
      </c>
      <c r="D47" s="47">
        <f t="shared" si="9"/>
        <v>0</v>
      </c>
      <c r="E47" s="47">
        <f t="shared" si="13"/>
        <v>0</v>
      </c>
      <c r="F47" s="48">
        <f>SUM(IPMT(E32/12,(C47-1)*12+1,E33*12,-E31),IPMT(E32/12,(C47-1)*12+2,E33*12,-E31),IPMT(E32/12,(C47-1)*12+3,E33*12,-E31),IPMT(E32/12,(C47-1)*12+4,E33*12,-E31),IPMT(E32/12,(C47-1)*12+5,E33*12,-E31),IPMT(E32/12,(C47-1)*12+6,E33*12,-E31),IPMT(E32/12,(C47-1)*12+7,E33*12,-E31),IPMT(E32/12,(C47-1)*12+8,E33*12,-E31),IPMT(E32/12,(C47-1)*12+9,E33*12,-E31),IPMT(E32/12,(C47-1)*12+10,E33*12,-E31),IPMT(E32/12,(C47-1)*12+11,E33*12,-E31),IPMT(E32/12,(C47-1)*12+12,E33*12,-E31))</f>
        <v>0</v>
      </c>
      <c r="G47" s="47">
        <f>-PMT(E32/12,E33*12,E31)*12</f>
        <v>0</v>
      </c>
      <c r="H47" s="47">
        <f t="shared" si="10"/>
        <v>0</v>
      </c>
      <c r="I47" s="47">
        <f t="shared" si="11"/>
        <v>0</v>
      </c>
      <c r="J47" s="31">
        <f t="shared" si="12"/>
        <v>0</v>
      </c>
      <c r="K47" s="3"/>
    </row>
    <row r="48" spans="2:11" ht="15.75" x14ac:dyDescent="0.25">
      <c r="B48" s="2"/>
      <c r="C48" s="27" t="s">
        <v>12</v>
      </c>
      <c r="D48" s="29"/>
      <c r="E48" s="29">
        <f>SUM(E36:E47)</f>
        <v>0</v>
      </c>
      <c r="F48" s="32">
        <f>SUM(F36:F47)</f>
        <v>0</v>
      </c>
      <c r="G48" s="29">
        <f>SUM(G36:G47)</f>
        <v>0</v>
      </c>
      <c r="H48" s="29"/>
      <c r="I48" s="29"/>
      <c r="J48" s="44"/>
      <c r="K48" s="3"/>
    </row>
    <row r="49" spans="2:11" ht="22.5" customHeight="1" x14ac:dyDescent="0.2">
      <c r="B49" s="2"/>
      <c r="C49" s="1"/>
      <c r="D49" s="1"/>
      <c r="E49" s="1"/>
      <c r="F49" s="1"/>
      <c r="G49" s="1"/>
      <c r="H49" s="1"/>
      <c r="I49" s="1"/>
      <c r="J49" s="1"/>
      <c r="K49" s="3"/>
    </row>
    <row r="50" spans="2:11" ht="15.75" x14ac:dyDescent="0.25">
      <c r="B50" s="2"/>
      <c r="C50" s="4" t="s">
        <v>61</v>
      </c>
      <c r="D50" s="1"/>
      <c r="E50" s="1"/>
      <c r="F50" s="1"/>
      <c r="G50" s="1"/>
      <c r="H50" s="1"/>
      <c r="I50" s="1"/>
      <c r="J50" s="1"/>
      <c r="K50" s="3"/>
    </row>
    <row r="51" spans="2:11" ht="15" x14ac:dyDescent="0.2">
      <c r="B51" s="2"/>
      <c r="C51" s="1"/>
      <c r="D51" s="1"/>
      <c r="E51" s="1"/>
      <c r="F51" s="1"/>
      <c r="G51" s="1"/>
      <c r="H51" s="1"/>
      <c r="I51" s="1"/>
      <c r="J51" s="1"/>
      <c r="K51" s="3"/>
    </row>
    <row r="52" spans="2:11" ht="15" x14ac:dyDescent="0.2">
      <c r="B52" s="2"/>
      <c r="C52" s="73" t="s">
        <v>35</v>
      </c>
      <c r="D52" s="73"/>
      <c r="E52" s="45" t="s">
        <v>65</v>
      </c>
      <c r="F52" s="1"/>
      <c r="G52" s="1"/>
      <c r="H52" s="1"/>
      <c r="I52" s="1"/>
      <c r="J52" s="1"/>
      <c r="K52" s="3"/>
    </row>
    <row r="53" spans="2:11" ht="15" x14ac:dyDescent="0.2">
      <c r="B53" s="2"/>
      <c r="C53" s="73" t="s">
        <v>1</v>
      </c>
      <c r="D53" s="73"/>
      <c r="E53" s="45" t="s">
        <v>34</v>
      </c>
      <c r="F53" s="1"/>
      <c r="G53" s="1"/>
      <c r="H53" s="1"/>
      <c r="I53" s="1"/>
      <c r="J53" s="1"/>
      <c r="K53" s="3"/>
    </row>
    <row r="54" spans="2:11" ht="15" x14ac:dyDescent="0.2">
      <c r="B54" s="2"/>
      <c r="C54" s="73" t="s">
        <v>36</v>
      </c>
      <c r="D54" s="73"/>
      <c r="E54" s="36"/>
      <c r="F54" s="1"/>
      <c r="G54" s="1"/>
      <c r="H54" s="1"/>
      <c r="I54" s="1"/>
      <c r="J54" s="1"/>
      <c r="K54" s="3"/>
    </row>
    <row r="55" spans="2:11" ht="15" x14ac:dyDescent="0.2">
      <c r="B55" s="2"/>
      <c r="C55" s="73" t="s">
        <v>37</v>
      </c>
      <c r="D55" s="73"/>
      <c r="E55" s="37"/>
      <c r="F55" s="1"/>
      <c r="G55" s="1"/>
      <c r="H55" s="1"/>
      <c r="I55" s="1"/>
      <c r="J55" s="1"/>
      <c r="K55" s="3"/>
    </row>
    <row r="56" spans="2:11" ht="15" x14ac:dyDescent="0.2">
      <c r="B56" s="2"/>
      <c r="C56" s="73" t="s">
        <v>59</v>
      </c>
      <c r="D56" s="73"/>
      <c r="E56" s="35">
        <v>12</v>
      </c>
      <c r="F56" s="1"/>
      <c r="G56" s="1"/>
      <c r="H56" s="1"/>
      <c r="I56" s="1"/>
      <c r="J56" s="1"/>
      <c r="K56" s="3"/>
    </row>
    <row r="57" spans="2:11" ht="15" x14ac:dyDescent="0.2">
      <c r="B57" s="2"/>
      <c r="C57" s="1"/>
      <c r="D57" s="1"/>
      <c r="E57" s="1"/>
      <c r="F57" s="1"/>
      <c r="G57" s="1"/>
      <c r="H57" s="1"/>
      <c r="I57" s="1"/>
      <c r="J57" s="1"/>
      <c r="K57" s="3"/>
    </row>
    <row r="58" spans="2:11" ht="31.5" x14ac:dyDescent="0.2">
      <c r="B58" s="2"/>
      <c r="C58" s="12" t="s">
        <v>38</v>
      </c>
      <c r="D58" s="33" t="s">
        <v>39</v>
      </c>
      <c r="E58" s="33" t="s">
        <v>40</v>
      </c>
      <c r="F58" s="34" t="s">
        <v>37</v>
      </c>
      <c r="G58" s="33" t="s">
        <v>41</v>
      </c>
      <c r="H58" s="33" t="s">
        <v>42</v>
      </c>
      <c r="I58" s="33" t="s">
        <v>43</v>
      </c>
      <c r="J58" s="18" t="s">
        <v>44</v>
      </c>
      <c r="K58" s="3"/>
    </row>
    <row r="59" spans="2:11" ht="15" x14ac:dyDescent="0.2">
      <c r="B59" s="2"/>
      <c r="C59" s="26">
        <v>1</v>
      </c>
      <c r="D59" s="47">
        <f>+E54</f>
        <v>0</v>
      </c>
      <c r="E59" s="47">
        <f>G59-F59</f>
        <v>0</v>
      </c>
      <c r="F59" s="48">
        <f>SUM(IPMT(E55/12,(C59-1)*12+1,E56*12,-E54),IPMT(E55/12,(C59-1)*12+2,E56*12,-E54),IPMT(E55/12,(C59-1)*12+3,E56*12,-E54),IPMT(E55/12,(C59-1)*12+4,E56*12,-E54),IPMT(E55/12,(C59-1)*12+5,E56*12,-E54),IPMT(E55/12,(C59-1)*12+6,E56*12,-E54),IPMT(E55/12,(C59-1)*12+7,E56*12,-E54),IPMT(E55/12,(C59-1)*12+8,E56*12,-E54),IPMT(E55/12,(C59-1)*12+9,E56*12,-E54),IPMT(E55/12,(C59-1)*12+10,E56*12,-E54),IPMT(E55/12,(C59-1)*12+11,E56*12,-E54),IPMT(E55/12,(C59-1)*12+12,E56*12,-E54))</f>
        <v>0</v>
      </c>
      <c r="G59" s="47">
        <f>-PMT(E55/12,E56*12,E54)*12</f>
        <v>0</v>
      </c>
      <c r="H59" s="47">
        <f>+G59/12</f>
        <v>0</v>
      </c>
      <c r="I59" s="47">
        <f>+E59/12</f>
        <v>0</v>
      </c>
      <c r="J59" s="31">
        <f>+F59/12</f>
        <v>0</v>
      </c>
      <c r="K59" s="3"/>
    </row>
    <row r="60" spans="2:11" ht="15" x14ac:dyDescent="0.2">
      <c r="B60" s="2"/>
      <c r="C60" s="26">
        <v>2</v>
      </c>
      <c r="D60" s="47">
        <f t="shared" ref="D60:D70" si="14">D59-E59</f>
        <v>0</v>
      </c>
      <c r="E60" s="47">
        <f>G60-F60</f>
        <v>0</v>
      </c>
      <c r="F60" s="48">
        <f>SUM(IPMT(E55/12,(C60-1)*12+1,E56*12,-E54),IPMT(E55/12,(C60-1)*12+2,E56*12,-E54),IPMT(E55/12,(C60-1)*12+3,E56*12,-E54),IPMT(E55/12,(C60-1)*12+4,E56*12,-E54),IPMT(E55/12,(C60-1)*12+5,E56*12,-E54),IPMT(E55/12,(C60-1)*12+6,E56*12,-E54),IPMT(E55/12,(C60-1)*12+7,E56*12,-E54),IPMT(E55/12,(C60-1)*12+8,E56*12,-E54),IPMT(E55/12,(C60-1)*12+9,E56*12,-E54),IPMT(E55/12,(C60-1)*12+10,E56*12,-E54),IPMT(E55/12,(C60-1)*12+11,E56*12,-E54),IPMT(E55/12,(C60-1)*12+12,E56*12,-E54))</f>
        <v>0</v>
      </c>
      <c r="G60" s="47">
        <f>-PMT(E55/12,E56*12,E54)*12</f>
        <v>0</v>
      </c>
      <c r="H60" s="47">
        <f t="shared" ref="H60:H70" si="15">+G60/12</f>
        <v>0</v>
      </c>
      <c r="I60" s="47">
        <f t="shared" ref="I60:I70" si="16">+E60/12</f>
        <v>0</v>
      </c>
      <c r="J60" s="31">
        <f t="shared" ref="J60:J70" si="17">+F60/12</f>
        <v>0</v>
      </c>
      <c r="K60" s="3"/>
    </row>
    <row r="61" spans="2:11" ht="15" x14ac:dyDescent="0.2">
      <c r="B61" s="2"/>
      <c r="C61" s="26">
        <v>3</v>
      </c>
      <c r="D61" s="47">
        <f t="shared" si="14"/>
        <v>0</v>
      </c>
      <c r="E61" s="47">
        <f t="shared" ref="E61:E70" si="18">G61-F61</f>
        <v>0</v>
      </c>
      <c r="F61" s="48">
        <f>SUM(IPMT(E55/12,(C61-1)*12+1,E56*12,-E54),IPMT(E55/12,(C61-1)*12+2,E56*12,-E54),IPMT(E55/12,(C61-1)*12+3,E56*12,-E54),IPMT(E55/12,(C61-1)*12+4,E56*12,-E54),IPMT(E55/12,(C61-1)*12+5,E56*12,-E54),IPMT(E55/12,(C61-1)*12+6,E56*12,-E54),IPMT(E55/12,(C61-1)*12+7,E56*12,-E54),IPMT(E55/12,(C61-1)*12+8,E56*12,-E54),IPMT(E55/12,(C61-1)*12+9,E56*12,-E54),IPMT(E55/12,(C61-1)*12+10,E56*12,-E54),IPMT(E55/12,(C61-1)*12+11,E56*12,-E54),IPMT(E55/12,(C61-1)*12+12,E56*12,-E54))</f>
        <v>0</v>
      </c>
      <c r="G61" s="47">
        <f>-PMT(E55/12,E56*12,E54)*12</f>
        <v>0</v>
      </c>
      <c r="H61" s="47">
        <f t="shared" si="15"/>
        <v>0</v>
      </c>
      <c r="I61" s="47">
        <f t="shared" si="16"/>
        <v>0</v>
      </c>
      <c r="J61" s="31">
        <f t="shared" si="17"/>
        <v>0</v>
      </c>
      <c r="K61" s="3"/>
    </row>
    <row r="62" spans="2:11" ht="15" x14ac:dyDescent="0.2">
      <c r="B62" s="2"/>
      <c r="C62" s="26">
        <v>4</v>
      </c>
      <c r="D62" s="47">
        <f t="shared" si="14"/>
        <v>0</v>
      </c>
      <c r="E62" s="47">
        <f t="shared" si="18"/>
        <v>0</v>
      </c>
      <c r="F62" s="48">
        <f>SUM(IPMT(E55/12,(C62-1)*12+1,E56*12,-E54),IPMT(E55/12,(C62-1)*12+2,E56*12,-E54),IPMT(E55/12,(C62-1)*12+3,E56*12,-E54),IPMT(E55/12,(C62-1)*12+4,E56*12,-E54),IPMT(E55/12,(C62-1)*12+5,E56*12,-E54),IPMT(E55/12,(C62-1)*12+6,E56*12,-E54),IPMT(E55/12,(C62-1)*12+7,E56*12,-E54),IPMT(E55/12,(C62-1)*12+8,E56*12,-E54),IPMT(E55/12,(C62-1)*12+9,E56*12,-E54),IPMT(E55/12,(C62-1)*12+10,E56*12,-E54),IPMT(E55/12,(C62-1)*12+11,E56*12,-E54),IPMT(E55/12,(C62-1)*12+12,E56*12,-E54))</f>
        <v>0</v>
      </c>
      <c r="G62" s="47">
        <f>-PMT(E55/12,E56*12,E54)*12</f>
        <v>0</v>
      </c>
      <c r="H62" s="47">
        <f t="shared" si="15"/>
        <v>0</v>
      </c>
      <c r="I62" s="47">
        <f t="shared" si="16"/>
        <v>0</v>
      </c>
      <c r="J62" s="31">
        <f t="shared" si="17"/>
        <v>0</v>
      </c>
      <c r="K62" s="3"/>
    </row>
    <row r="63" spans="2:11" ht="15" x14ac:dyDescent="0.2">
      <c r="B63" s="2"/>
      <c r="C63" s="26">
        <v>5</v>
      </c>
      <c r="D63" s="47">
        <f t="shared" si="14"/>
        <v>0</v>
      </c>
      <c r="E63" s="47">
        <f t="shared" si="18"/>
        <v>0</v>
      </c>
      <c r="F63" s="48">
        <f>SUM(IPMT(E55/12,(C63-1)*12+1,E56*12,-E54),IPMT(E55/12,(C63-1)*12+2,E56*12,-E54),IPMT(E55/12,(C63-1)*12+3,E56*12,-E54),IPMT(E55/12,(C63-1)*12+4,E56*12,-E54),IPMT(E55/12,(C63-1)*12+5,E56*12,-E54),IPMT(E55/12,(C63-1)*12+6,E56*12,-E54),IPMT(E55/12,(C63-1)*12+7,E56*12,-E54),IPMT(E55/12,(C63-1)*12+8,E56*12,-E54),IPMT(E55/12,(C63-1)*12+9,E56*12,-E54),IPMT(E55/12,(C63-1)*12+10,E56*12,-E54),IPMT(E55/12,(C63-1)*12+11,E56*12,-E54),IPMT(E55/12,(C63-1)*12+12,E56*12,-E54))</f>
        <v>0</v>
      </c>
      <c r="G63" s="47">
        <f>-PMT(E55/12,E56*12,E54)*12</f>
        <v>0</v>
      </c>
      <c r="H63" s="47">
        <f t="shared" si="15"/>
        <v>0</v>
      </c>
      <c r="I63" s="47">
        <f t="shared" si="16"/>
        <v>0</v>
      </c>
      <c r="J63" s="31">
        <f t="shared" si="17"/>
        <v>0</v>
      </c>
      <c r="K63" s="3"/>
    </row>
    <row r="64" spans="2:11" ht="15" x14ac:dyDescent="0.2">
      <c r="B64" s="2"/>
      <c r="C64" s="26">
        <v>6</v>
      </c>
      <c r="D64" s="47">
        <f t="shared" si="14"/>
        <v>0</v>
      </c>
      <c r="E64" s="47">
        <f t="shared" si="18"/>
        <v>0</v>
      </c>
      <c r="F64" s="48">
        <f>SUM(IPMT(E55/12,(C64-1)*12+1,E56*12,-E54),IPMT(E55/12,(C64-1)*12+2,E56*12,-E54),IPMT(E55/12,(C64-1)*12+3,E56*12,-E54),IPMT(E55/12,(C64-1)*12+4,E56*12,-E54),IPMT(E55/12,(C64-1)*12+5,E56*12,-E54),IPMT(E55/12,(C64-1)*12+6,E56*12,-E54),IPMT(E55/12,(C64-1)*12+7,E56*12,-E54),IPMT(E55/12,(C64-1)*12+8,E56*12,-E54),IPMT(E55/12,(C64-1)*12+9,E56*12,-E54),IPMT(E55/12,(C64-1)*12+10,E56*12,-E54),IPMT(E55/12,(C64-1)*12+11,E56*12,-E54),IPMT(E55/12,(C64-1)*12+12,E56*12,-E54))</f>
        <v>0</v>
      </c>
      <c r="G64" s="47">
        <f>-PMT(E55/12,E56*12,E54)*12</f>
        <v>0</v>
      </c>
      <c r="H64" s="47">
        <f t="shared" si="15"/>
        <v>0</v>
      </c>
      <c r="I64" s="47">
        <f t="shared" si="16"/>
        <v>0</v>
      </c>
      <c r="J64" s="31">
        <f t="shared" si="17"/>
        <v>0</v>
      </c>
      <c r="K64" s="3"/>
    </row>
    <row r="65" spans="2:11" ht="15" x14ac:dyDescent="0.2">
      <c r="B65" s="2"/>
      <c r="C65" s="26">
        <v>7</v>
      </c>
      <c r="D65" s="47">
        <f t="shared" si="14"/>
        <v>0</v>
      </c>
      <c r="E65" s="47">
        <f t="shared" si="18"/>
        <v>0</v>
      </c>
      <c r="F65" s="48">
        <f>SUM(IPMT(E55/12,(C65-1)*12+1,E56*12,-E54),IPMT(E55/12,(C65-1)*12+2,E56*12,-E54),IPMT(E55/12,(C65-1)*12+3,E56*12,-E54),IPMT(E55/12,(C65-1)*12+4,E56*12,-E54),IPMT(E55/12,(C65-1)*12+5,E56*12,-E54),IPMT(E55/12,(C65-1)*12+6,E56*12,-E54),IPMT(E55/12,(C65-1)*12+7,E56*12,-E54),IPMT(E55/12,(C65-1)*12+8,E56*12,-E54),IPMT(E55/12,(C65-1)*12+9,E56*12,-E54),IPMT(E55/12,(C65-1)*12+10,E56*12,-E54),IPMT(E55/12,(C65-1)*12+11,E56*12,-E54),IPMT(E55/12,(C65-1)*12+12,E56*12,-E54))</f>
        <v>0</v>
      </c>
      <c r="G65" s="47">
        <f>-PMT(E55/12,E56*12,E54)*12</f>
        <v>0</v>
      </c>
      <c r="H65" s="47">
        <f t="shared" si="15"/>
        <v>0</v>
      </c>
      <c r="I65" s="47">
        <f t="shared" si="16"/>
        <v>0</v>
      </c>
      <c r="J65" s="31">
        <f t="shared" si="17"/>
        <v>0</v>
      </c>
      <c r="K65" s="3"/>
    </row>
    <row r="66" spans="2:11" ht="15" x14ac:dyDescent="0.2">
      <c r="B66" s="2"/>
      <c r="C66" s="26">
        <v>8</v>
      </c>
      <c r="D66" s="47">
        <f t="shared" si="14"/>
        <v>0</v>
      </c>
      <c r="E66" s="47">
        <f t="shared" si="18"/>
        <v>0</v>
      </c>
      <c r="F66" s="48">
        <f>SUM(IPMT(E55/12,(C66-1)*12+1,E56*12,-E54),IPMT(E55/12,(C66-1)*12+2,E56*12,-E54),IPMT(E55/12,(C66-1)*12+3,E56*12,-E54),IPMT(E55/12,(C66-1)*12+4,E56*12,-E54),IPMT(E55/12,(C66-1)*12+5,E56*12,-E54),IPMT(E55/12,(C66-1)*12+6,E56*12,-E54),IPMT(E55/12,(C66-1)*12+7,E56*12,-E54),IPMT(E55/12,(C66-1)*12+8,E56*12,-E54),IPMT(E55/12,(C66-1)*12+9,E56*12,-E54),IPMT(E55/12,(C66-1)*12+10,E56*12,-E54),IPMT(E55/12,(C66-1)*12+11,E56*12,-E54),IPMT(E55/12,(C66-1)*12+12,E56*12,-E54))</f>
        <v>0</v>
      </c>
      <c r="G66" s="47">
        <f>-PMT(E55/12,E56*12,E54)*12</f>
        <v>0</v>
      </c>
      <c r="H66" s="47">
        <f t="shared" si="15"/>
        <v>0</v>
      </c>
      <c r="I66" s="47">
        <f t="shared" si="16"/>
        <v>0</v>
      </c>
      <c r="J66" s="31">
        <f t="shared" si="17"/>
        <v>0</v>
      </c>
      <c r="K66" s="3"/>
    </row>
    <row r="67" spans="2:11" ht="15" x14ac:dyDescent="0.2">
      <c r="B67" s="2"/>
      <c r="C67" s="26">
        <v>9</v>
      </c>
      <c r="D67" s="47">
        <f t="shared" si="14"/>
        <v>0</v>
      </c>
      <c r="E67" s="47">
        <f t="shared" si="18"/>
        <v>0</v>
      </c>
      <c r="F67" s="48">
        <f>SUM(IPMT(E55/12,(C67-1)*12+1,E56*12,-E54),IPMT(E55/12,(C67-1)*12+2,E56*12,-E54),IPMT(E55/12,(C67-1)*12+3,E56*12,-E54),IPMT(E55/12,(C67-1)*12+4,E56*12,-E54),IPMT(E55/12,(C67-1)*12+5,E56*12,-E54),IPMT(E55/12,(C67-1)*12+6,E56*12,-E54),IPMT(E55/12,(C67-1)*12+7,E56*12,-E54),IPMT(E55/12,(C67-1)*12+8,E56*12,-E54),IPMT(E55/12,(C67-1)*12+9,E56*12,-E54),IPMT(E55/12,(C67-1)*12+10,E56*12,-E54),IPMT(E55/12,(C67-1)*12+11,E56*12,-E54),IPMT(E55/12,(C67-1)*12+12,E56*12,-E54))</f>
        <v>0</v>
      </c>
      <c r="G67" s="47">
        <f>-PMT(E55/12,E56*12,E54)*12</f>
        <v>0</v>
      </c>
      <c r="H67" s="47">
        <f t="shared" si="15"/>
        <v>0</v>
      </c>
      <c r="I67" s="47">
        <f t="shared" si="16"/>
        <v>0</v>
      </c>
      <c r="J67" s="31">
        <f t="shared" si="17"/>
        <v>0</v>
      </c>
      <c r="K67" s="3"/>
    </row>
    <row r="68" spans="2:11" ht="15" x14ac:dyDescent="0.2">
      <c r="B68" s="2"/>
      <c r="C68" s="26">
        <v>10</v>
      </c>
      <c r="D68" s="47">
        <f t="shared" si="14"/>
        <v>0</v>
      </c>
      <c r="E68" s="47">
        <f t="shared" si="18"/>
        <v>0</v>
      </c>
      <c r="F68" s="48">
        <f>SUM(IPMT(E55/12,(C68-1)*12+1,E56*12,-E54),IPMT(E55/12,(C68-1)*12+2,E56*12,-E54),IPMT(E55/12,(C68-1)*12+3,E56*12,-E54),IPMT(E55/12,(C68-1)*12+4,E56*12,-E54),IPMT(E55/12,(C68-1)*12+5,E56*12,-E54),IPMT(E55/12,(C68-1)*12+6,E56*12,-E54),IPMT(E55/12,(C68-1)*12+7,E56*12,-E54),IPMT(E55/12,(C68-1)*12+8,E56*12,-E54),IPMT(E55/12,(C68-1)*12+9,E56*12,-E54),IPMT(E55/12,(C68-1)*12+10,E56*12,-E54),IPMT(E55/12,(C68-1)*12+11,E56*12,-E54),IPMT(E55/12,(C68-1)*12+12,E56*12,-E54))</f>
        <v>0</v>
      </c>
      <c r="G68" s="47">
        <f>-PMT(E55/12,E56*12,E54)*12</f>
        <v>0</v>
      </c>
      <c r="H68" s="47">
        <f t="shared" si="15"/>
        <v>0</v>
      </c>
      <c r="I68" s="47">
        <f t="shared" si="16"/>
        <v>0</v>
      </c>
      <c r="J68" s="31">
        <f t="shared" si="17"/>
        <v>0</v>
      </c>
      <c r="K68" s="3"/>
    </row>
    <row r="69" spans="2:11" ht="15" x14ac:dyDescent="0.2">
      <c r="B69" s="2"/>
      <c r="C69" s="26">
        <v>11</v>
      </c>
      <c r="D69" s="47">
        <f t="shared" si="14"/>
        <v>0</v>
      </c>
      <c r="E69" s="47">
        <f t="shared" si="18"/>
        <v>0</v>
      </c>
      <c r="F69" s="48">
        <f>SUM(IPMT(E55/12,(C69-1)*12+1,E56*12,-E54),IPMT(E55/12,(C69-1)*12+2,E56*12,-E54),IPMT(E55/12,(C69-1)*12+3,E56*12,-E54),IPMT(E55/12,(C69-1)*12+4,E56*12,-E54),IPMT(E55/12,(C69-1)*12+5,E56*12,-E54),IPMT(E55/12,(C69-1)*12+6,E56*12,-E54),IPMT(E55/12,(C69-1)*12+7,E56*12,-E54),IPMT(E55/12,(C69-1)*12+8,E56*12,-E54),IPMT(E55/12,(C69-1)*12+9,E56*12,-E54),IPMT(E55/12,(C69-1)*12+10,E56*12,-E54),IPMT(E55/12,(C69-1)*12+11,E56*12,-E54),IPMT(E55/12,(C69-1)*12+12,E56*12,-E54))</f>
        <v>0</v>
      </c>
      <c r="G69" s="47">
        <f>-PMT(E55/12,E56*12,E54)*12</f>
        <v>0</v>
      </c>
      <c r="H69" s="47">
        <f t="shared" si="15"/>
        <v>0</v>
      </c>
      <c r="I69" s="47">
        <f t="shared" si="16"/>
        <v>0</v>
      </c>
      <c r="J69" s="31">
        <f t="shared" si="17"/>
        <v>0</v>
      </c>
      <c r="K69" s="3"/>
    </row>
    <row r="70" spans="2:11" ht="15" x14ac:dyDescent="0.2">
      <c r="B70" s="2"/>
      <c r="C70" s="26">
        <v>12</v>
      </c>
      <c r="D70" s="47">
        <f t="shared" si="14"/>
        <v>0</v>
      </c>
      <c r="E70" s="47">
        <f t="shared" si="18"/>
        <v>0</v>
      </c>
      <c r="F70" s="48">
        <f>SUM(IPMT(E55/12,(C70-1)*12+1,E56*12,-E54),IPMT(E55/12,(C70-1)*12+2,E56*12,-E54),IPMT(E55/12,(C70-1)*12+3,E56*12,-E54),IPMT(E55/12,(C70-1)*12+4,E56*12,-E54),IPMT(E55/12,(C70-1)*12+5,E56*12,-E54),IPMT(E55/12,(C70-1)*12+6,E56*12,-E54),IPMT(E55/12,(C70-1)*12+7,E56*12,-E54),IPMT(E55/12,(C70-1)*12+8,E56*12,-E54),IPMT(E55/12,(C70-1)*12+9,E56*12,-E54),IPMT(E55/12,(C70-1)*12+10,E56*12,-E54),IPMT(E55/12,(C70-1)*12+11,E56*12,-E54),IPMT(E55/12,(C70-1)*12+12,E56*12,-E54))</f>
        <v>0</v>
      </c>
      <c r="G70" s="47">
        <f>-PMT(E55/12,E56*12,E54)*12</f>
        <v>0</v>
      </c>
      <c r="H70" s="47">
        <f t="shared" si="15"/>
        <v>0</v>
      </c>
      <c r="I70" s="47">
        <f t="shared" si="16"/>
        <v>0</v>
      </c>
      <c r="J70" s="31">
        <f t="shared" si="17"/>
        <v>0</v>
      </c>
      <c r="K70" s="3"/>
    </row>
    <row r="71" spans="2:11" ht="15.75" x14ac:dyDescent="0.25">
      <c r="B71" s="2"/>
      <c r="C71" s="27" t="s">
        <v>12</v>
      </c>
      <c r="D71" s="29"/>
      <c r="E71" s="29">
        <f>SUM(E59:E70)</f>
        <v>0</v>
      </c>
      <c r="F71" s="32">
        <f>SUM(F59:F70)</f>
        <v>0</v>
      </c>
      <c r="G71" s="29">
        <f>SUM(G59:G70)</f>
        <v>0</v>
      </c>
      <c r="H71" s="29"/>
      <c r="I71" s="29"/>
      <c r="J71" s="44"/>
      <c r="K71" s="3"/>
    </row>
    <row r="72" spans="2:11" ht="22.5" customHeight="1" x14ac:dyDescent="0.2">
      <c r="B72" s="2"/>
      <c r="C72" s="1"/>
      <c r="D72" s="1"/>
      <c r="E72" s="1"/>
      <c r="F72" s="1"/>
      <c r="G72" s="1"/>
      <c r="H72" s="1"/>
      <c r="I72" s="1"/>
      <c r="J72" s="1"/>
      <c r="K72" s="3"/>
    </row>
    <row r="73" spans="2:11" ht="15.75" x14ac:dyDescent="0.25">
      <c r="B73" s="2"/>
      <c r="C73" s="4" t="s">
        <v>62</v>
      </c>
      <c r="D73" s="1"/>
      <c r="E73" s="1"/>
      <c r="F73" s="1"/>
      <c r="G73" s="1"/>
      <c r="H73" s="1"/>
      <c r="I73" s="1"/>
      <c r="J73" s="1"/>
      <c r="K73" s="3"/>
    </row>
    <row r="74" spans="2:11" ht="15" x14ac:dyDescent="0.2">
      <c r="B74" s="2"/>
      <c r="C74" s="1"/>
      <c r="D74" s="1"/>
      <c r="E74" s="1"/>
      <c r="F74" s="1"/>
      <c r="G74" s="1"/>
      <c r="H74" s="1"/>
      <c r="I74" s="1"/>
      <c r="J74" s="1"/>
      <c r="K74" s="3"/>
    </row>
    <row r="75" spans="2:11" ht="15" x14ac:dyDescent="0.2">
      <c r="B75" s="2"/>
      <c r="C75" s="73" t="s">
        <v>35</v>
      </c>
      <c r="D75" s="73"/>
      <c r="E75" s="45" t="s">
        <v>66</v>
      </c>
      <c r="F75" s="1"/>
      <c r="G75" s="1"/>
      <c r="H75" s="1"/>
      <c r="I75" s="1"/>
      <c r="J75" s="1"/>
      <c r="K75" s="3"/>
    </row>
    <row r="76" spans="2:11" ht="15" x14ac:dyDescent="0.2">
      <c r="B76" s="2"/>
      <c r="C76" s="73" t="s">
        <v>1</v>
      </c>
      <c r="D76" s="73"/>
      <c r="E76" s="45" t="s">
        <v>34</v>
      </c>
      <c r="F76" s="1"/>
      <c r="G76" s="1"/>
      <c r="H76" s="1"/>
      <c r="I76" s="1"/>
      <c r="J76" s="1"/>
      <c r="K76" s="3"/>
    </row>
    <row r="77" spans="2:11" ht="15" x14ac:dyDescent="0.2">
      <c r="B77" s="2"/>
      <c r="C77" s="73" t="s">
        <v>36</v>
      </c>
      <c r="D77" s="73"/>
      <c r="E77" s="36"/>
      <c r="F77" s="1"/>
      <c r="G77" s="1"/>
      <c r="H77" s="1"/>
      <c r="I77" s="1"/>
      <c r="J77" s="1"/>
      <c r="K77" s="3"/>
    </row>
    <row r="78" spans="2:11" ht="15" x14ac:dyDescent="0.2">
      <c r="B78" s="2"/>
      <c r="C78" s="73" t="s">
        <v>37</v>
      </c>
      <c r="D78" s="73"/>
      <c r="E78" s="37"/>
      <c r="F78" s="1"/>
      <c r="G78" s="1"/>
      <c r="H78" s="1"/>
      <c r="I78" s="1"/>
      <c r="J78" s="1"/>
      <c r="K78" s="3"/>
    </row>
    <row r="79" spans="2:11" ht="15" x14ac:dyDescent="0.2">
      <c r="B79" s="2"/>
      <c r="C79" s="73" t="s">
        <v>59</v>
      </c>
      <c r="D79" s="73"/>
      <c r="E79" s="35">
        <v>12</v>
      </c>
      <c r="F79" s="1"/>
      <c r="G79" s="1"/>
      <c r="H79" s="1"/>
      <c r="I79" s="1"/>
      <c r="J79" s="1"/>
      <c r="K79" s="3"/>
    </row>
    <row r="80" spans="2:11" ht="15" x14ac:dyDescent="0.2">
      <c r="B80" s="2"/>
      <c r="C80" s="1"/>
      <c r="D80" s="1"/>
      <c r="E80" s="1"/>
      <c r="F80" s="1"/>
      <c r="G80" s="1"/>
      <c r="H80" s="1"/>
      <c r="I80" s="1"/>
      <c r="J80" s="1"/>
      <c r="K80" s="3"/>
    </row>
    <row r="81" spans="2:11" ht="31.5" x14ac:dyDescent="0.2">
      <c r="B81" s="2"/>
      <c r="C81" s="12" t="s">
        <v>38</v>
      </c>
      <c r="D81" s="33" t="s">
        <v>39</v>
      </c>
      <c r="E81" s="33" t="s">
        <v>40</v>
      </c>
      <c r="F81" s="34" t="s">
        <v>37</v>
      </c>
      <c r="G81" s="33" t="s">
        <v>41</v>
      </c>
      <c r="H81" s="33" t="s">
        <v>42</v>
      </c>
      <c r="I81" s="33" t="s">
        <v>43</v>
      </c>
      <c r="J81" s="18" t="s">
        <v>44</v>
      </c>
      <c r="K81" s="3"/>
    </row>
    <row r="82" spans="2:11" ht="15" x14ac:dyDescent="0.2">
      <c r="B82" s="2"/>
      <c r="C82" s="26">
        <v>1</v>
      </c>
      <c r="D82" s="47">
        <f>+E77</f>
        <v>0</v>
      </c>
      <c r="E82" s="47">
        <f>G82-F82</f>
        <v>0</v>
      </c>
      <c r="F82" s="48">
        <f>SUM(IPMT(E78/12,(C82-1)*12+1,E79*12,-E77),IPMT(E78/12,(C82-1)*12+2,E79*12,-E77),IPMT(E78/12,(C82-1)*12+3,E79*12,-E77),IPMT(E78/12,(C82-1)*12+4,E79*12,-E77),IPMT(E78/12,(C82-1)*12+5,E79*12,-E77),IPMT(E78/12,(C82-1)*12+6,E79*12,-E77),IPMT(E78/12,(C82-1)*12+7,E79*12,-E77),IPMT(E78/12,(C82-1)*12+8,E79*12,-E77),IPMT(E78/12,(C82-1)*12+9,E79*12,-E77),IPMT(E78/12,(C82-1)*12+10,E79*12,-E77),IPMT(E78/12,(C82-1)*12+11,E79*12,-E77),IPMT(E78/12,(C82-1)*12+12,E79*12,-E77))</f>
        <v>0</v>
      </c>
      <c r="G82" s="47">
        <f>-PMT(E78/12,E79*12,E77)*12</f>
        <v>0</v>
      </c>
      <c r="H82" s="47">
        <f>+G82/12</f>
        <v>0</v>
      </c>
      <c r="I82" s="47">
        <f>+E82/12</f>
        <v>0</v>
      </c>
      <c r="J82" s="31">
        <f>+F82/12</f>
        <v>0</v>
      </c>
      <c r="K82" s="3"/>
    </row>
    <row r="83" spans="2:11" ht="15" x14ac:dyDescent="0.2">
      <c r="B83" s="2"/>
      <c r="C83" s="26">
        <v>2</v>
      </c>
      <c r="D83" s="47">
        <f t="shared" ref="D83:D93" si="19">D82-E82</f>
        <v>0</v>
      </c>
      <c r="E83" s="47">
        <f>G83-F83</f>
        <v>0</v>
      </c>
      <c r="F83" s="48">
        <f>SUM(IPMT(E78/12,(C83-1)*12+1,E79*12,-E77),IPMT(E78/12,(C83-1)*12+2,E79*12,-E77),IPMT(E78/12,(C83-1)*12+3,E79*12,-E77),IPMT(E78/12,(C83-1)*12+4,E79*12,-E77),IPMT(E78/12,(C83-1)*12+5,E79*12,-E77),IPMT(E78/12,(C83-1)*12+6,E79*12,-E77),IPMT(E78/12,(C83-1)*12+7,E79*12,-E77),IPMT(E78/12,(C83-1)*12+8,E79*12,-E77),IPMT(E78/12,(C83-1)*12+9,E79*12,-E77),IPMT(E78/12,(C83-1)*12+10,E79*12,-E77),IPMT(E78/12,(C83-1)*12+11,E79*12,-E77),IPMT(E78/12,(C83-1)*12+12,E79*12,-E77))</f>
        <v>0</v>
      </c>
      <c r="G83" s="47">
        <f>-PMT(E78/12,E79*12,E77)*12</f>
        <v>0</v>
      </c>
      <c r="H83" s="47">
        <f t="shared" ref="H83:H93" si="20">+G83/12</f>
        <v>0</v>
      </c>
      <c r="I83" s="47">
        <f t="shared" ref="I83:I93" si="21">+E83/12</f>
        <v>0</v>
      </c>
      <c r="J83" s="31">
        <f t="shared" ref="J83:J93" si="22">+F83/12</f>
        <v>0</v>
      </c>
      <c r="K83" s="3"/>
    </row>
    <row r="84" spans="2:11" ht="15" x14ac:dyDescent="0.2">
      <c r="B84" s="2"/>
      <c r="C84" s="26">
        <v>3</v>
      </c>
      <c r="D84" s="47">
        <f t="shared" si="19"/>
        <v>0</v>
      </c>
      <c r="E84" s="47">
        <f t="shared" ref="E84:E93" si="23">G84-F84</f>
        <v>0</v>
      </c>
      <c r="F84" s="48">
        <f>SUM(IPMT(E78/12,(C84-1)*12+1,E79*12,-E77),IPMT(E78/12,(C84-1)*12+2,E79*12,-E77),IPMT(E78/12,(C84-1)*12+3,E79*12,-E77),IPMT(E78/12,(C84-1)*12+4,E79*12,-E77),IPMT(E78/12,(C84-1)*12+5,E79*12,-E77),IPMT(E78/12,(C84-1)*12+6,E79*12,-E77),IPMT(E78/12,(C84-1)*12+7,E79*12,-E77),IPMT(E78/12,(C84-1)*12+8,E79*12,-E77),IPMT(E78/12,(C84-1)*12+9,E79*12,-E77),IPMT(E78/12,(C84-1)*12+10,E79*12,-E77),IPMT(E78/12,(C84-1)*12+11,E79*12,-E77),IPMT(E78/12,(C84-1)*12+12,E79*12,-E77))</f>
        <v>0</v>
      </c>
      <c r="G84" s="47">
        <f>-PMT(E78/12,E79*12,E77)*12</f>
        <v>0</v>
      </c>
      <c r="H84" s="47">
        <f t="shared" si="20"/>
        <v>0</v>
      </c>
      <c r="I84" s="47">
        <f t="shared" si="21"/>
        <v>0</v>
      </c>
      <c r="J84" s="31">
        <f t="shared" si="22"/>
        <v>0</v>
      </c>
      <c r="K84" s="3"/>
    </row>
    <row r="85" spans="2:11" ht="15" x14ac:dyDescent="0.2">
      <c r="B85" s="2"/>
      <c r="C85" s="26">
        <v>4</v>
      </c>
      <c r="D85" s="47">
        <f t="shared" si="19"/>
        <v>0</v>
      </c>
      <c r="E85" s="47">
        <f t="shared" si="23"/>
        <v>0</v>
      </c>
      <c r="F85" s="48">
        <f>SUM(IPMT(E78/12,(C85-1)*12+1,E79*12,-E77),IPMT(E78/12,(C85-1)*12+2,E79*12,-E77),IPMT(E78/12,(C85-1)*12+3,E79*12,-E77),IPMT(E78/12,(C85-1)*12+4,E79*12,-E77),IPMT(E78/12,(C85-1)*12+5,E79*12,-E77),IPMT(E78/12,(C85-1)*12+6,E79*12,-E77),IPMT(E78/12,(C85-1)*12+7,E79*12,-E77),IPMT(E78/12,(C85-1)*12+8,E79*12,-E77),IPMT(E78/12,(C85-1)*12+9,E79*12,-E77),IPMT(E78/12,(C85-1)*12+10,E79*12,-E77),IPMT(E78/12,(C85-1)*12+11,E79*12,-E77),IPMT(E78/12,(C85-1)*12+12,E79*12,-E77))</f>
        <v>0</v>
      </c>
      <c r="G85" s="47">
        <f>-PMT(E78/12,E79*12,E77)*12</f>
        <v>0</v>
      </c>
      <c r="H85" s="47">
        <f t="shared" si="20"/>
        <v>0</v>
      </c>
      <c r="I85" s="47">
        <f t="shared" si="21"/>
        <v>0</v>
      </c>
      <c r="J85" s="31">
        <f t="shared" si="22"/>
        <v>0</v>
      </c>
      <c r="K85" s="3"/>
    </row>
    <row r="86" spans="2:11" ht="15" x14ac:dyDescent="0.2">
      <c r="B86" s="2"/>
      <c r="C86" s="26">
        <v>5</v>
      </c>
      <c r="D86" s="47">
        <f t="shared" si="19"/>
        <v>0</v>
      </c>
      <c r="E86" s="47">
        <f t="shared" si="23"/>
        <v>0</v>
      </c>
      <c r="F86" s="48">
        <f>SUM(IPMT(E78/12,(C86-1)*12+1,E79*12,-E77),IPMT(E78/12,(C86-1)*12+2,E79*12,-E77),IPMT(E78/12,(C86-1)*12+3,E79*12,-E77),IPMT(E78/12,(C86-1)*12+4,E79*12,-E77),IPMT(E78/12,(C86-1)*12+5,E79*12,-E77),IPMT(E78/12,(C86-1)*12+6,E79*12,-E77),IPMT(E78/12,(C86-1)*12+7,E79*12,-E77),IPMT(E78/12,(C86-1)*12+8,E79*12,-E77),IPMT(E78/12,(C86-1)*12+9,E79*12,-E77),IPMT(E78/12,(C86-1)*12+10,E79*12,-E77),IPMT(E78/12,(C86-1)*12+11,E79*12,-E77),IPMT(E78/12,(C86-1)*12+12,E79*12,-E77))</f>
        <v>0</v>
      </c>
      <c r="G86" s="47">
        <f>-PMT(E78/12,E79*12,E77)*12</f>
        <v>0</v>
      </c>
      <c r="H86" s="47">
        <f t="shared" si="20"/>
        <v>0</v>
      </c>
      <c r="I86" s="47">
        <f t="shared" si="21"/>
        <v>0</v>
      </c>
      <c r="J86" s="31">
        <f t="shared" si="22"/>
        <v>0</v>
      </c>
      <c r="K86" s="3"/>
    </row>
    <row r="87" spans="2:11" ht="15" x14ac:dyDescent="0.2">
      <c r="B87" s="2"/>
      <c r="C87" s="26">
        <v>6</v>
      </c>
      <c r="D87" s="47">
        <f t="shared" si="19"/>
        <v>0</v>
      </c>
      <c r="E87" s="47">
        <f t="shared" si="23"/>
        <v>0</v>
      </c>
      <c r="F87" s="48">
        <f>SUM(IPMT(E78/12,(C87-1)*12+1,E79*12,-E77),IPMT(E78/12,(C87-1)*12+2,E79*12,-E77),IPMT(E78/12,(C87-1)*12+3,E79*12,-E77),IPMT(E78/12,(C87-1)*12+4,E79*12,-E77),IPMT(E78/12,(C87-1)*12+5,E79*12,-E77),IPMT(E78/12,(C87-1)*12+6,E79*12,-E77),IPMT(E78/12,(C87-1)*12+7,E79*12,-E77),IPMT(E78/12,(C87-1)*12+8,E79*12,-E77),IPMT(E78/12,(C87-1)*12+9,E79*12,-E77),IPMT(E78/12,(C87-1)*12+10,E79*12,-E77),IPMT(E78/12,(C87-1)*12+11,E79*12,-E77),IPMT(E78/12,(C87-1)*12+12,E79*12,-E77))</f>
        <v>0</v>
      </c>
      <c r="G87" s="47">
        <f>-PMT(E78/12,E79*12,E77)*12</f>
        <v>0</v>
      </c>
      <c r="H87" s="47">
        <f t="shared" si="20"/>
        <v>0</v>
      </c>
      <c r="I87" s="47">
        <f t="shared" si="21"/>
        <v>0</v>
      </c>
      <c r="J87" s="31">
        <f t="shared" si="22"/>
        <v>0</v>
      </c>
      <c r="K87" s="3"/>
    </row>
    <row r="88" spans="2:11" ht="15" x14ac:dyDescent="0.2">
      <c r="B88" s="2"/>
      <c r="C88" s="26">
        <v>7</v>
      </c>
      <c r="D88" s="47">
        <f t="shared" si="19"/>
        <v>0</v>
      </c>
      <c r="E88" s="47">
        <f t="shared" si="23"/>
        <v>0</v>
      </c>
      <c r="F88" s="48">
        <f>SUM(IPMT(E78/12,(C88-1)*12+1,E79*12,-E77),IPMT(E78/12,(C88-1)*12+2,E79*12,-E77),IPMT(E78/12,(C88-1)*12+3,E79*12,-E77),IPMT(E78/12,(C88-1)*12+4,E79*12,-E77),IPMT(E78/12,(C88-1)*12+5,E79*12,-E77),IPMT(E78/12,(C88-1)*12+6,E79*12,-E77),IPMT(E78/12,(C88-1)*12+7,E79*12,-E77),IPMT(E78/12,(C88-1)*12+8,E79*12,-E77),IPMT(E78/12,(C88-1)*12+9,E79*12,-E77),IPMT(E78/12,(C88-1)*12+10,E79*12,-E77),IPMT(E78/12,(C88-1)*12+11,E79*12,-E77),IPMT(E78/12,(C88-1)*12+12,E79*12,-E77))</f>
        <v>0</v>
      </c>
      <c r="G88" s="47">
        <f>-PMT(E78/12,E79*12,E77)*12</f>
        <v>0</v>
      </c>
      <c r="H88" s="47">
        <f t="shared" si="20"/>
        <v>0</v>
      </c>
      <c r="I88" s="47">
        <f t="shared" si="21"/>
        <v>0</v>
      </c>
      <c r="J88" s="31">
        <f t="shared" si="22"/>
        <v>0</v>
      </c>
      <c r="K88" s="3"/>
    </row>
    <row r="89" spans="2:11" ht="15" x14ac:dyDescent="0.2">
      <c r="B89" s="2"/>
      <c r="C89" s="26">
        <v>8</v>
      </c>
      <c r="D89" s="47">
        <f t="shared" si="19"/>
        <v>0</v>
      </c>
      <c r="E89" s="47">
        <f t="shared" si="23"/>
        <v>0</v>
      </c>
      <c r="F89" s="48">
        <f>SUM(IPMT(E78/12,(C89-1)*12+1,E79*12,-E77),IPMT(E78/12,(C89-1)*12+2,E79*12,-E77),IPMT(E78/12,(C89-1)*12+3,E79*12,-E77),IPMT(E78/12,(C89-1)*12+4,E79*12,-E77),IPMT(E78/12,(C89-1)*12+5,E79*12,-E77),IPMT(E78/12,(C89-1)*12+6,E79*12,-E77),IPMT(E78/12,(C89-1)*12+7,E79*12,-E77),IPMT(E78/12,(C89-1)*12+8,E79*12,-E77),IPMT(E78/12,(C89-1)*12+9,E79*12,-E77),IPMT(E78/12,(C89-1)*12+10,E79*12,-E77),IPMT(E78/12,(C89-1)*12+11,E79*12,-E77),IPMT(E78/12,(C89-1)*12+12,E79*12,-E77))</f>
        <v>0</v>
      </c>
      <c r="G89" s="47">
        <f>-PMT(E78/12,E79*12,E77)*12</f>
        <v>0</v>
      </c>
      <c r="H89" s="47">
        <f t="shared" si="20"/>
        <v>0</v>
      </c>
      <c r="I89" s="47">
        <f t="shared" si="21"/>
        <v>0</v>
      </c>
      <c r="J89" s="31">
        <f t="shared" si="22"/>
        <v>0</v>
      </c>
      <c r="K89" s="3"/>
    </row>
    <row r="90" spans="2:11" ht="15" x14ac:dyDescent="0.2">
      <c r="B90" s="2"/>
      <c r="C90" s="26">
        <v>9</v>
      </c>
      <c r="D90" s="47">
        <f t="shared" si="19"/>
        <v>0</v>
      </c>
      <c r="E90" s="47">
        <f t="shared" si="23"/>
        <v>0</v>
      </c>
      <c r="F90" s="48">
        <f>SUM(IPMT(E78/12,(C90-1)*12+1,E79*12,-E77),IPMT(E78/12,(C90-1)*12+2,E79*12,-E77),IPMT(E78/12,(C90-1)*12+3,E79*12,-E77),IPMT(E78/12,(C90-1)*12+4,E79*12,-E77),IPMT(E78/12,(C90-1)*12+5,E79*12,-E77),IPMT(E78/12,(C90-1)*12+6,E79*12,-E77),IPMT(E78/12,(C90-1)*12+7,E79*12,-E77),IPMT(E78/12,(C90-1)*12+8,E79*12,-E77),IPMT(E78/12,(C90-1)*12+9,E79*12,-E77),IPMT(E78/12,(C90-1)*12+10,E79*12,-E77),IPMT(E78/12,(C90-1)*12+11,E79*12,-E77),IPMT(E78/12,(C90-1)*12+12,E79*12,-E77))</f>
        <v>0</v>
      </c>
      <c r="G90" s="47">
        <f>-PMT(E78/12,E79*12,E77)*12</f>
        <v>0</v>
      </c>
      <c r="H90" s="47">
        <f t="shared" si="20"/>
        <v>0</v>
      </c>
      <c r="I90" s="47">
        <f t="shared" si="21"/>
        <v>0</v>
      </c>
      <c r="J90" s="31">
        <f t="shared" si="22"/>
        <v>0</v>
      </c>
      <c r="K90" s="3"/>
    </row>
    <row r="91" spans="2:11" ht="15" x14ac:dyDescent="0.2">
      <c r="B91" s="2"/>
      <c r="C91" s="26">
        <v>10</v>
      </c>
      <c r="D91" s="47">
        <f t="shared" si="19"/>
        <v>0</v>
      </c>
      <c r="E91" s="47">
        <f t="shared" si="23"/>
        <v>0</v>
      </c>
      <c r="F91" s="48">
        <f>SUM(IPMT(E78/12,(C91-1)*12+1,E79*12,-E77),IPMT(E78/12,(C91-1)*12+2,E79*12,-E77),IPMT(E78/12,(C91-1)*12+3,E79*12,-E77),IPMT(E78/12,(C91-1)*12+4,E79*12,-E77),IPMT(E78/12,(C91-1)*12+5,E79*12,-E77),IPMT(E78/12,(C91-1)*12+6,E79*12,-E77),IPMT(E78/12,(C91-1)*12+7,E79*12,-E77),IPMT(E78/12,(C91-1)*12+8,E79*12,-E77),IPMT(E78/12,(C91-1)*12+9,E79*12,-E77),IPMT(E78/12,(C91-1)*12+10,E79*12,-E77),IPMT(E78/12,(C91-1)*12+11,E79*12,-E77),IPMT(E78/12,(C91-1)*12+12,E79*12,-E77))</f>
        <v>0</v>
      </c>
      <c r="G91" s="47">
        <f>-PMT(E78/12,E79*12,E77)*12</f>
        <v>0</v>
      </c>
      <c r="H91" s="47">
        <f t="shared" si="20"/>
        <v>0</v>
      </c>
      <c r="I91" s="47">
        <f t="shared" si="21"/>
        <v>0</v>
      </c>
      <c r="J91" s="31">
        <f t="shared" si="22"/>
        <v>0</v>
      </c>
      <c r="K91" s="3"/>
    </row>
    <row r="92" spans="2:11" ht="15" x14ac:dyDescent="0.2">
      <c r="B92" s="2"/>
      <c r="C92" s="26">
        <v>11</v>
      </c>
      <c r="D92" s="47">
        <f t="shared" si="19"/>
        <v>0</v>
      </c>
      <c r="E92" s="47">
        <f t="shared" si="23"/>
        <v>0</v>
      </c>
      <c r="F92" s="48">
        <f>SUM(IPMT(E78/12,(C92-1)*12+1,E79*12,-E77),IPMT(E78/12,(C92-1)*12+2,E79*12,-E77),IPMT(E78/12,(C92-1)*12+3,E79*12,-E77),IPMT(E78/12,(C92-1)*12+4,E79*12,-E77),IPMT(E78/12,(C92-1)*12+5,E79*12,-E77),IPMT(E78/12,(C92-1)*12+6,E79*12,-E77),IPMT(E78/12,(C92-1)*12+7,E79*12,-E77),IPMT(E78/12,(C92-1)*12+8,E79*12,-E77),IPMT(E78/12,(C92-1)*12+9,E79*12,-E77),IPMT(E78/12,(C92-1)*12+10,E79*12,-E77),IPMT(E78/12,(C92-1)*12+11,E79*12,-E77),IPMT(E78/12,(C92-1)*12+12,E79*12,-E77))</f>
        <v>0</v>
      </c>
      <c r="G92" s="47">
        <f>-PMT(E78/12,E79*12,E77)*12</f>
        <v>0</v>
      </c>
      <c r="H92" s="47">
        <f t="shared" si="20"/>
        <v>0</v>
      </c>
      <c r="I92" s="47">
        <f t="shared" si="21"/>
        <v>0</v>
      </c>
      <c r="J92" s="31">
        <f t="shared" si="22"/>
        <v>0</v>
      </c>
      <c r="K92" s="3"/>
    </row>
    <row r="93" spans="2:11" ht="15" x14ac:dyDescent="0.2">
      <c r="B93" s="2"/>
      <c r="C93" s="26">
        <v>12</v>
      </c>
      <c r="D93" s="47">
        <f t="shared" si="19"/>
        <v>0</v>
      </c>
      <c r="E93" s="47">
        <f t="shared" si="23"/>
        <v>0</v>
      </c>
      <c r="F93" s="48">
        <f>SUM(IPMT(E78/12,(C93-1)*12+1,E79*12,-E77),IPMT(E78/12,(C93-1)*12+2,E79*12,-E77),IPMT(E78/12,(C93-1)*12+3,E79*12,-E77),IPMT(E78/12,(C93-1)*12+4,E79*12,-E77),IPMT(E78/12,(C93-1)*12+5,E79*12,-E77),IPMT(E78/12,(C93-1)*12+6,E79*12,-E77),IPMT(E78/12,(C93-1)*12+7,E79*12,-E77),IPMT(E78/12,(C93-1)*12+8,E79*12,-E77),IPMT(E78/12,(C93-1)*12+9,E79*12,-E77),IPMT(E78/12,(C93-1)*12+10,E79*12,-E77),IPMT(E78/12,(C93-1)*12+11,E79*12,-E77),IPMT(E78/12,(C93-1)*12+12,E79*12,-E77))</f>
        <v>0</v>
      </c>
      <c r="G93" s="47">
        <f>-PMT(E78/12,E79*12,E77)*12</f>
        <v>0</v>
      </c>
      <c r="H93" s="47">
        <f t="shared" si="20"/>
        <v>0</v>
      </c>
      <c r="I93" s="47">
        <f t="shared" si="21"/>
        <v>0</v>
      </c>
      <c r="J93" s="31">
        <f t="shared" si="22"/>
        <v>0</v>
      </c>
      <c r="K93" s="3"/>
    </row>
    <row r="94" spans="2:11" ht="15.75" x14ac:dyDescent="0.25">
      <c r="B94" s="2"/>
      <c r="C94" s="27" t="s">
        <v>12</v>
      </c>
      <c r="D94" s="29"/>
      <c r="E94" s="29">
        <f>SUM(E82:E93)</f>
        <v>0</v>
      </c>
      <c r="F94" s="32">
        <f>SUM(F82:F93)</f>
        <v>0</v>
      </c>
      <c r="G94" s="29">
        <f>SUM(G82:G93)</f>
        <v>0</v>
      </c>
      <c r="H94" s="29"/>
      <c r="I94" s="29"/>
      <c r="J94" s="44"/>
      <c r="K94" s="3"/>
    </row>
    <row r="95" spans="2:11" ht="22.5" customHeight="1" x14ac:dyDescent="0.2">
      <c r="B95" s="2"/>
      <c r="C95" s="1"/>
      <c r="D95" s="1"/>
      <c r="E95" s="1"/>
      <c r="F95" s="1"/>
      <c r="G95" s="1"/>
      <c r="H95" s="1"/>
      <c r="I95" s="1"/>
      <c r="J95" s="1"/>
      <c r="K95" s="3"/>
    </row>
    <row r="96" spans="2:11" ht="15.75" x14ac:dyDescent="0.25">
      <c r="B96" s="2"/>
      <c r="C96" s="4" t="s">
        <v>63</v>
      </c>
      <c r="D96" s="1"/>
      <c r="E96" s="1"/>
      <c r="F96" s="1"/>
      <c r="G96" s="1"/>
      <c r="H96" s="1"/>
      <c r="I96" s="1"/>
      <c r="J96" s="1"/>
      <c r="K96" s="3"/>
    </row>
    <row r="97" spans="2:11" ht="15" x14ac:dyDescent="0.2">
      <c r="B97" s="2"/>
      <c r="C97" s="1"/>
      <c r="D97" s="1"/>
      <c r="E97" s="1"/>
      <c r="F97" s="1"/>
      <c r="G97" s="1"/>
      <c r="H97" s="1"/>
      <c r="I97" s="1"/>
      <c r="J97" s="1"/>
      <c r="K97" s="3"/>
    </row>
    <row r="98" spans="2:11" ht="15" x14ac:dyDescent="0.2">
      <c r="B98" s="2"/>
      <c r="C98" s="73" t="s">
        <v>35</v>
      </c>
      <c r="D98" s="73"/>
      <c r="E98" s="45" t="s">
        <v>67</v>
      </c>
      <c r="F98" s="1"/>
      <c r="G98" s="1"/>
      <c r="H98" s="1"/>
      <c r="I98" s="1"/>
      <c r="J98" s="1"/>
      <c r="K98" s="3"/>
    </row>
    <row r="99" spans="2:11" ht="15" x14ac:dyDescent="0.2">
      <c r="B99" s="2"/>
      <c r="C99" s="73" t="s">
        <v>1</v>
      </c>
      <c r="D99" s="73"/>
      <c r="E99" s="45" t="s">
        <v>34</v>
      </c>
      <c r="F99" s="1"/>
      <c r="G99" s="1"/>
      <c r="H99" s="1"/>
      <c r="I99" s="1"/>
      <c r="J99" s="1"/>
      <c r="K99" s="3"/>
    </row>
    <row r="100" spans="2:11" ht="15" x14ac:dyDescent="0.2">
      <c r="B100" s="2"/>
      <c r="C100" s="73" t="s">
        <v>36</v>
      </c>
      <c r="D100" s="73"/>
      <c r="E100" s="36"/>
      <c r="F100" s="1"/>
      <c r="G100" s="1"/>
      <c r="H100" s="1"/>
      <c r="I100" s="1"/>
      <c r="J100" s="1"/>
      <c r="K100" s="3"/>
    </row>
    <row r="101" spans="2:11" ht="15" x14ac:dyDescent="0.2">
      <c r="B101" s="2"/>
      <c r="C101" s="73" t="s">
        <v>37</v>
      </c>
      <c r="D101" s="73"/>
      <c r="E101" s="37"/>
      <c r="F101" s="1"/>
      <c r="G101" s="1"/>
      <c r="H101" s="1"/>
      <c r="I101" s="1"/>
      <c r="J101" s="1"/>
      <c r="K101" s="3"/>
    </row>
    <row r="102" spans="2:11" ht="15" x14ac:dyDescent="0.2">
      <c r="B102" s="2"/>
      <c r="C102" s="73" t="s">
        <v>59</v>
      </c>
      <c r="D102" s="73"/>
      <c r="E102" s="35">
        <v>12</v>
      </c>
      <c r="F102" s="1"/>
      <c r="G102" s="1"/>
      <c r="H102" s="1"/>
      <c r="I102" s="1"/>
      <c r="J102" s="1"/>
      <c r="K102" s="3"/>
    </row>
    <row r="103" spans="2:11" ht="15" x14ac:dyDescent="0.2">
      <c r="B103" s="2"/>
      <c r="C103" s="1"/>
      <c r="D103" s="1"/>
      <c r="E103" s="1"/>
      <c r="F103" s="1"/>
      <c r="G103" s="1"/>
      <c r="H103" s="1"/>
      <c r="I103" s="1"/>
      <c r="J103" s="1"/>
      <c r="K103" s="3"/>
    </row>
    <row r="104" spans="2:11" ht="31.5" x14ac:dyDescent="0.2">
      <c r="B104" s="2"/>
      <c r="C104" s="12" t="s">
        <v>38</v>
      </c>
      <c r="D104" s="33" t="s">
        <v>39</v>
      </c>
      <c r="E104" s="33" t="s">
        <v>40</v>
      </c>
      <c r="F104" s="34" t="s">
        <v>37</v>
      </c>
      <c r="G104" s="33" t="s">
        <v>41</v>
      </c>
      <c r="H104" s="33" t="s">
        <v>42</v>
      </c>
      <c r="I104" s="33" t="s">
        <v>43</v>
      </c>
      <c r="J104" s="18" t="s">
        <v>44</v>
      </c>
      <c r="K104" s="3"/>
    </row>
    <row r="105" spans="2:11" ht="15" x14ac:dyDescent="0.2">
      <c r="B105" s="2"/>
      <c r="C105" s="26">
        <v>1</v>
      </c>
      <c r="D105" s="47">
        <f>+E100</f>
        <v>0</v>
      </c>
      <c r="E105" s="47">
        <f>G105-F105</f>
        <v>0</v>
      </c>
      <c r="F105" s="48">
        <f>SUM(IPMT(E101/12,(C105-1)*12+1,E102*12,-E100),IPMT(E101/12,(C105-1)*12+2,E102*12,-E100),IPMT(E101/12,(C105-1)*12+3,E102*12,-E100),IPMT(E101/12,(C105-1)*12+4,E102*12,-E100),IPMT(E101/12,(C105-1)*12+5,E102*12,-E100),IPMT(E101/12,(C105-1)*12+6,E102*12,-E100),IPMT(E101/12,(C105-1)*12+7,E102*12,-E100),IPMT(E101/12,(C105-1)*12+8,E102*12,-E100),IPMT(E101/12,(C105-1)*12+9,E102*12,-E100),IPMT(E101/12,(C105-1)*12+10,E102*12,-E100),IPMT(E101/12,(C105-1)*12+11,E102*12,-E100),IPMT(E101/12,(C105-1)*12+12,E102*12,-E100))</f>
        <v>0</v>
      </c>
      <c r="G105" s="47">
        <f>-PMT(E101/12,E102*12,E100)*12</f>
        <v>0</v>
      </c>
      <c r="H105" s="47">
        <f>+G105/12</f>
        <v>0</v>
      </c>
      <c r="I105" s="47">
        <f>+E105/12</f>
        <v>0</v>
      </c>
      <c r="J105" s="31">
        <f>+F105/12</f>
        <v>0</v>
      </c>
      <c r="K105" s="3"/>
    </row>
    <row r="106" spans="2:11" ht="15" x14ac:dyDescent="0.2">
      <c r="B106" s="2"/>
      <c r="C106" s="26">
        <v>2</v>
      </c>
      <c r="D106" s="47">
        <f t="shared" ref="D106:D116" si="24">D105-E105</f>
        <v>0</v>
      </c>
      <c r="E106" s="47">
        <f>G106-F106</f>
        <v>0</v>
      </c>
      <c r="F106" s="48">
        <f>SUM(IPMT(E101/12,(C106-1)*12+1,E102*12,-E100),IPMT(E101/12,(C106-1)*12+2,E102*12,-E100),IPMT(E101/12,(C106-1)*12+3,E102*12,-E100),IPMT(E101/12,(C106-1)*12+4,E102*12,-E100),IPMT(E101/12,(C106-1)*12+5,E102*12,-E100),IPMT(E101/12,(C106-1)*12+6,E102*12,-E100),IPMT(E101/12,(C106-1)*12+7,E102*12,-E100),IPMT(E101/12,(C106-1)*12+8,E102*12,-E100),IPMT(E101/12,(C106-1)*12+9,E102*12,-E100),IPMT(E101/12,(C106-1)*12+10,E102*12,-E100),IPMT(E101/12,(C106-1)*12+11,E102*12,-E100),IPMT(E101/12,(C106-1)*12+12,E102*12,-E100))</f>
        <v>0</v>
      </c>
      <c r="G106" s="47">
        <f>-PMT(E101/12,E102*12,E100)*12</f>
        <v>0</v>
      </c>
      <c r="H106" s="47">
        <f t="shared" ref="H106:H116" si="25">+G106/12</f>
        <v>0</v>
      </c>
      <c r="I106" s="47">
        <f t="shared" ref="I106:I116" si="26">+E106/12</f>
        <v>0</v>
      </c>
      <c r="J106" s="31">
        <f t="shared" ref="J106:J116" si="27">+F106/12</f>
        <v>0</v>
      </c>
      <c r="K106" s="3"/>
    </row>
    <row r="107" spans="2:11" ht="15" x14ac:dyDescent="0.2">
      <c r="B107" s="2"/>
      <c r="C107" s="26">
        <v>3</v>
      </c>
      <c r="D107" s="47">
        <f t="shared" si="24"/>
        <v>0</v>
      </c>
      <c r="E107" s="47">
        <f t="shared" ref="E107:E116" si="28">G107-F107</f>
        <v>0</v>
      </c>
      <c r="F107" s="48">
        <f>SUM(IPMT(E101/12,(C107-1)*12+1,E102*12,-E100),IPMT(E101/12,(C107-1)*12+2,E102*12,-E100),IPMT(E101/12,(C107-1)*12+3,E102*12,-E100),IPMT(E101/12,(C107-1)*12+4,E102*12,-E100),IPMT(E101/12,(C107-1)*12+5,E102*12,-E100),IPMT(E101/12,(C107-1)*12+6,E102*12,-E100),IPMT(E101/12,(C107-1)*12+7,E102*12,-E100),IPMT(E101/12,(C107-1)*12+8,E102*12,-E100),IPMT(E101/12,(C107-1)*12+9,E102*12,-E100),IPMT(E101/12,(C107-1)*12+10,E102*12,-E100),IPMT(E101/12,(C107-1)*12+11,E102*12,-E100),IPMT(E101/12,(C107-1)*12+12,E102*12,-E100))</f>
        <v>0</v>
      </c>
      <c r="G107" s="47">
        <f>-PMT(E101/12,E102*12,E100)*12</f>
        <v>0</v>
      </c>
      <c r="H107" s="47">
        <f t="shared" si="25"/>
        <v>0</v>
      </c>
      <c r="I107" s="47">
        <f t="shared" si="26"/>
        <v>0</v>
      </c>
      <c r="J107" s="31">
        <f t="shared" si="27"/>
        <v>0</v>
      </c>
      <c r="K107" s="3"/>
    </row>
    <row r="108" spans="2:11" ht="15" x14ac:dyDescent="0.2">
      <c r="B108" s="2"/>
      <c r="C108" s="26">
        <v>4</v>
      </c>
      <c r="D108" s="47">
        <f t="shared" si="24"/>
        <v>0</v>
      </c>
      <c r="E108" s="47">
        <f t="shared" si="28"/>
        <v>0</v>
      </c>
      <c r="F108" s="48">
        <f>SUM(IPMT(E101/12,(C108-1)*12+1,E102*12,-E100),IPMT(E101/12,(C108-1)*12+2,E102*12,-E100),IPMT(E101/12,(C108-1)*12+3,E102*12,-E100),IPMT(E101/12,(C108-1)*12+4,E102*12,-E100),IPMT(E101/12,(C108-1)*12+5,E102*12,-E100),IPMT(E101/12,(C108-1)*12+6,E102*12,-E100),IPMT(E101/12,(C108-1)*12+7,E102*12,-E100),IPMT(E101/12,(C108-1)*12+8,E102*12,-E100),IPMT(E101/12,(C108-1)*12+9,E102*12,-E100),IPMT(E101/12,(C108-1)*12+10,E102*12,-E100),IPMT(E101/12,(C108-1)*12+11,E102*12,-E100),IPMT(E101/12,(C108-1)*12+12,E102*12,-E100))</f>
        <v>0</v>
      </c>
      <c r="G108" s="47">
        <f>-PMT(E101/12,E102*12,E100)*12</f>
        <v>0</v>
      </c>
      <c r="H108" s="47">
        <f t="shared" si="25"/>
        <v>0</v>
      </c>
      <c r="I108" s="47">
        <f t="shared" si="26"/>
        <v>0</v>
      </c>
      <c r="J108" s="31">
        <f t="shared" si="27"/>
        <v>0</v>
      </c>
      <c r="K108" s="3"/>
    </row>
    <row r="109" spans="2:11" ht="15" x14ac:dyDescent="0.2">
      <c r="B109" s="2"/>
      <c r="C109" s="26">
        <v>5</v>
      </c>
      <c r="D109" s="47">
        <f t="shared" si="24"/>
        <v>0</v>
      </c>
      <c r="E109" s="47">
        <f t="shared" si="28"/>
        <v>0</v>
      </c>
      <c r="F109" s="48">
        <f>SUM(IPMT(E101/12,(C109-1)*12+1,E102*12,-E100),IPMT(E101/12,(C109-1)*12+2,E102*12,-E100),IPMT(E101/12,(C109-1)*12+3,E102*12,-E100),IPMT(E101/12,(C109-1)*12+4,E102*12,-E100),IPMT(E101/12,(C109-1)*12+5,E102*12,-E100),IPMT(E101/12,(C109-1)*12+6,E102*12,-E100),IPMT(E101/12,(C109-1)*12+7,E102*12,-E100),IPMT(E101/12,(C109-1)*12+8,E102*12,-E100),IPMT(E101/12,(C109-1)*12+9,E102*12,-E100),IPMT(E101/12,(C109-1)*12+10,E102*12,-E100),IPMT(E101/12,(C109-1)*12+11,E102*12,-E100),IPMT(E101/12,(C109-1)*12+12,E102*12,-E100))</f>
        <v>0</v>
      </c>
      <c r="G109" s="47">
        <f>-PMT(E101/12,E102*12,E100)*12</f>
        <v>0</v>
      </c>
      <c r="H109" s="47">
        <f t="shared" si="25"/>
        <v>0</v>
      </c>
      <c r="I109" s="47">
        <f t="shared" si="26"/>
        <v>0</v>
      </c>
      <c r="J109" s="31">
        <f t="shared" si="27"/>
        <v>0</v>
      </c>
      <c r="K109" s="3"/>
    </row>
    <row r="110" spans="2:11" ht="15" x14ac:dyDescent="0.2">
      <c r="B110" s="2"/>
      <c r="C110" s="26">
        <v>6</v>
      </c>
      <c r="D110" s="47">
        <f t="shared" si="24"/>
        <v>0</v>
      </c>
      <c r="E110" s="47">
        <f t="shared" si="28"/>
        <v>0</v>
      </c>
      <c r="F110" s="48">
        <f>SUM(IPMT(E101/12,(C110-1)*12+1,E102*12,-E100),IPMT(E101/12,(C110-1)*12+2,E102*12,-E100),IPMT(E101/12,(C110-1)*12+3,E102*12,-E100),IPMT(E101/12,(C110-1)*12+4,E102*12,-E100),IPMT(E101/12,(C110-1)*12+5,E102*12,-E100),IPMT(E101/12,(C110-1)*12+6,E102*12,-E100),IPMT(E101/12,(C110-1)*12+7,E102*12,-E100),IPMT(E101/12,(C110-1)*12+8,E102*12,-E100),IPMT(E101/12,(C110-1)*12+9,E102*12,-E100),IPMT(E101/12,(C110-1)*12+10,E102*12,-E100),IPMT(E101/12,(C110-1)*12+11,E102*12,-E100),IPMT(E101/12,(C110-1)*12+12,E102*12,-E100))</f>
        <v>0</v>
      </c>
      <c r="G110" s="47">
        <f>-PMT(E101/12,E102*12,E100)*12</f>
        <v>0</v>
      </c>
      <c r="H110" s="47">
        <f t="shared" si="25"/>
        <v>0</v>
      </c>
      <c r="I110" s="47">
        <f t="shared" si="26"/>
        <v>0</v>
      </c>
      <c r="J110" s="31">
        <f t="shared" si="27"/>
        <v>0</v>
      </c>
      <c r="K110" s="3"/>
    </row>
    <row r="111" spans="2:11" ht="15" x14ac:dyDescent="0.2">
      <c r="B111" s="2"/>
      <c r="C111" s="26">
        <v>7</v>
      </c>
      <c r="D111" s="47">
        <f t="shared" si="24"/>
        <v>0</v>
      </c>
      <c r="E111" s="47">
        <f t="shared" si="28"/>
        <v>0</v>
      </c>
      <c r="F111" s="48">
        <f>SUM(IPMT(E101/12,(C111-1)*12+1,E102*12,-E100),IPMT(E101/12,(C111-1)*12+2,E102*12,-E100),IPMT(E101/12,(C111-1)*12+3,E102*12,-E100),IPMT(E101/12,(C111-1)*12+4,E102*12,-E100),IPMT(E101/12,(C111-1)*12+5,E102*12,-E100),IPMT(E101/12,(C111-1)*12+6,E102*12,-E100),IPMT(E101/12,(C111-1)*12+7,E102*12,-E100),IPMT(E101/12,(C111-1)*12+8,E102*12,-E100),IPMT(E101/12,(C111-1)*12+9,E102*12,-E100),IPMT(E101/12,(C111-1)*12+10,E102*12,-E100),IPMT(E101/12,(C111-1)*12+11,E102*12,-E100),IPMT(E101/12,(C111-1)*12+12,E102*12,-E100))</f>
        <v>0</v>
      </c>
      <c r="G111" s="47">
        <f>-PMT(E101/12,E102*12,E100)*12</f>
        <v>0</v>
      </c>
      <c r="H111" s="47">
        <f t="shared" si="25"/>
        <v>0</v>
      </c>
      <c r="I111" s="47">
        <f t="shared" si="26"/>
        <v>0</v>
      </c>
      <c r="J111" s="31">
        <f t="shared" si="27"/>
        <v>0</v>
      </c>
      <c r="K111" s="3"/>
    </row>
    <row r="112" spans="2:11" ht="15" x14ac:dyDescent="0.2">
      <c r="B112" s="2"/>
      <c r="C112" s="26">
        <v>8</v>
      </c>
      <c r="D112" s="47">
        <f t="shared" si="24"/>
        <v>0</v>
      </c>
      <c r="E112" s="47">
        <f t="shared" si="28"/>
        <v>0</v>
      </c>
      <c r="F112" s="48">
        <f>SUM(IPMT(E101/12,(C112-1)*12+1,E102*12,-E100),IPMT(E101/12,(C112-1)*12+2,E102*12,-E100),IPMT(E101/12,(C112-1)*12+3,E102*12,-E100),IPMT(E101/12,(C112-1)*12+4,E102*12,-E100),IPMT(E101/12,(C112-1)*12+5,E102*12,-E100),IPMT(E101/12,(C112-1)*12+6,E102*12,-E100),IPMT(E101/12,(C112-1)*12+7,E102*12,-E100),IPMT(E101/12,(C112-1)*12+8,E102*12,-E100),IPMT(E101/12,(C112-1)*12+9,E102*12,-E100),IPMT(E101/12,(C112-1)*12+10,E102*12,-E100),IPMT(E101/12,(C112-1)*12+11,E102*12,-E100),IPMT(E101/12,(C112-1)*12+12,E102*12,-E100))</f>
        <v>0</v>
      </c>
      <c r="G112" s="47">
        <f>-PMT(E101/12,E102*12,E100)*12</f>
        <v>0</v>
      </c>
      <c r="H112" s="47">
        <f t="shared" si="25"/>
        <v>0</v>
      </c>
      <c r="I112" s="47">
        <f t="shared" si="26"/>
        <v>0</v>
      </c>
      <c r="J112" s="31">
        <f t="shared" si="27"/>
        <v>0</v>
      </c>
      <c r="K112" s="3"/>
    </row>
    <row r="113" spans="2:11" ht="15" x14ac:dyDescent="0.2">
      <c r="B113" s="2"/>
      <c r="C113" s="26">
        <v>9</v>
      </c>
      <c r="D113" s="47">
        <f t="shared" si="24"/>
        <v>0</v>
      </c>
      <c r="E113" s="47">
        <f t="shared" si="28"/>
        <v>0</v>
      </c>
      <c r="F113" s="48">
        <f>SUM(IPMT(E101/12,(C113-1)*12+1,E102*12,-E100),IPMT(E101/12,(C113-1)*12+2,E102*12,-E100),IPMT(E101/12,(C113-1)*12+3,E102*12,-E100),IPMT(E101/12,(C113-1)*12+4,E102*12,-E100),IPMT(E101/12,(C113-1)*12+5,E102*12,-E100),IPMT(E101/12,(C113-1)*12+6,E102*12,-E100),IPMT(E101/12,(C113-1)*12+7,E102*12,-E100),IPMT(E101/12,(C113-1)*12+8,E102*12,-E100),IPMT(E101/12,(C113-1)*12+9,E102*12,-E100),IPMT(E101/12,(C113-1)*12+10,E102*12,-E100),IPMT(E101/12,(C113-1)*12+11,E102*12,-E100),IPMT(E101/12,(C113-1)*12+12,E102*12,-E100))</f>
        <v>0</v>
      </c>
      <c r="G113" s="47">
        <f>-PMT(E101/12,E102*12,E100)*12</f>
        <v>0</v>
      </c>
      <c r="H113" s="47">
        <f t="shared" si="25"/>
        <v>0</v>
      </c>
      <c r="I113" s="47">
        <f t="shared" si="26"/>
        <v>0</v>
      </c>
      <c r="J113" s="31">
        <f t="shared" si="27"/>
        <v>0</v>
      </c>
      <c r="K113" s="3"/>
    </row>
    <row r="114" spans="2:11" ht="15" x14ac:dyDescent="0.2">
      <c r="B114" s="2"/>
      <c r="C114" s="26">
        <v>10</v>
      </c>
      <c r="D114" s="47">
        <f t="shared" si="24"/>
        <v>0</v>
      </c>
      <c r="E114" s="47">
        <f t="shared" si="28"/>
        <v>0</v>
      </c>
      <c r="F114" s="48">
        <f>SUM(IPMT(E101/12,(C114-1)*12+1,E102*12,-E100),IPMT(E101/12,(C114-1)*12+2,E102*12,-E100),IPMT(E101/12,(C114-1)*12+3,E102*12,-E100),IPMT(E101/12,(C114-1)*12+4,E102*12,-E100),IPMT(E101/12,(C114-1)*12+5,E102*12,-E100),IPMT(E101/12,(C114-1)*12+6,E102*12,-E100),IPMT(E101/12,(C114-1)*12+7,E102*12,-E100),IPMT(E101/12,(C114-1)*12+8,E102*12,-E100),IPMT(E101/12,(C114-1)*12+9,E102*12,-E100),IPMT(E101/12,(C114-1)*12+10,E102*12,-E100),IPMT(E101/12,(C114-1)*12+11,E102*12,-E100),IPMT(E101/12,(C114-1)*12+12,E102*12,-E100))</f>
        <v>0</v>
      </c>
      <c r="G114" s="47">
        <f>-PMT(E101/12,E102*12,E100)*12</f>
        <v>0</v>
      </c>
      <c r="H114" s="47">
        <f t="shared" si="25"/>
        <v>0</v>
      </c>
      <c r="I114" s="47">
        <f t="shared" si="26"/>
        <v>0</v>
      </c>
      <c r="J114" s="31">
        <f t="shared" si="27"/>
        <v>0</v>
      </c>
      <c r="K114" s="3"/>
    </row>
    <row r="115" spans="2:11" ht="15" x14ac:dyDescent="0.2">
      <c r="B115" s="2"/>
      <c r="C115" s="26">
        <v>11</v>
      </c>
      <c r="D115" s="47">
        <f t="shared" si="24"/>
        <v>0</v>
      </c>
      <c r="E115" s="47">
        <f t="shared" si="28"/>
        <v>0</v>
      </c>
      <c r="F115" s="48">
        <f>SUM(IPMT(E101/12,(C115-1)*12+1,E102*12,-E100),IPMT(E101/12,(C115-1)*12+2,E102*12,-E100),IPMT(E101/12,(C115-1)*12+3,E102*12,-E100),IPMT(E101/12,(C115-1)*12+4,E102*12,-E100),IPMT(E101/12,(C115-1)*12+5,E102*12,-E100),IPMT(E101/12,(C115-1)*12+6,E102*12,-E100),IPMT(E101/12,(C115-1)*12+7,E102*12,-E100),IPMT(E101/12,(C115-1)*12+8,E102*12,-E100),IPMT(E101/12,(C115-1)*12+9,E102*12,-E100),IPMT(E101/12,(C115-1)*12+10,E102*12,-E100),IPMT(E101/12,(C115-1)*12+11,E102*12,-E100),IPMT(E101/12,(C115-1)*12+12,E102*12,-E100))</f>
        <v>0</v>
      </c>
      <c r="G115" s="47">
        <f>-PMT(E101/12,E102*12,E100)*12</f>
        <v>0</v>
      </c>
      <c r="H115" s="47">
        <f t="shared" si="25"/>
        <v>0</v>
      </c>
      <c r="I115" s="47">
        <f t="shared" si="26"/>
        <v>0</v>
      </c>
      <c r="J115" s="31">
        <f t="shared" si="27"/>
        <v>0</v>
      </c>
      <c r="K115" s="3"/>
    </row>
    <row r="116" spans="2:11" ht="15" x14ac:dyDescent="0.2">
      <c r="B116" s="2"/>
      <c r="C116" s="26">
        <v>12</v>
      </c>
      <c r="D116" s="47">
        <f t="shared" si="24"/>
        <v>0</v>
      </c>
      <c r="E116" s="47">
        <f t="shared" si="28"/>
        <v>0</v>
      </c>
      <c r="F116" s="48">
        <f>SUM(IPMT(E101/12,(C116-1)*12+1,E102*12,-E100),IPMT(E101/12,(C116-1)*12+2,E102*12,-E100),IPMT(E101/12,(C116-1)*12+3,E102*12,-E100),IPMT(E101/12,(C116-1)*12+4,E102*12,-E100),IPMT(E101/12,(C116-1)*12+5,E102*12,-E100),IPMT(E101/12,(C116-1)*12+6,E102*12,-E100),IPMT(E101/12,(C116-1)*12+7,E102*12,-E100),IPMT(E101/12,(C116-1)*12+8,E102*12,-E100),IPMT(E101/12,(C116-1)*12+9,E102*12,-E100),IPMT(E101/12,(C116-1)*12+10,E102*12,-E100),IPMT(E101/12,(C116-1)*12+11,E102*12,-E100),IPMT(E101/12,(C116-1)*12+12,E102*12,-E100))</f>
        <v>0</v>
      </c>
      <c r="G116" s="47">
        <f>-PMT(E101/12,E102*12,E100)*12</f>
        <v>0</v>
      </c>
      <c r="H116" s="47">
        <f t="shared" si="25"/>
        <v>0</v>
      </c>
      <c r="I116" s="47">
        <f t="shared" si="26"/>
        <v>0</v>
      </c>
      <c r="J116" s="31">
        <f t="shared" si="27"/>
        <v>0</v>
      </c>
      <c r="K116" s="3"/>
    </row>
    <row r="117" spans="2:11" ht="15.75" x14ac:dyDescent="0.25">
      <c r="B117" s="2"/>
      <c r="C117" s="27" t="s">
        <v>12</v>
      </c>
      <c r="D117" s="29"/>
      <c r="E117" s="29">
        <f>SUM(E105:E116)</f>
        <v>0</v>
      </c>
      <c r="F117" s="32">
        <f>SUM(F105:F116)</f>
        <v>0</v>
      </c>
      <c r="G117" s="29">
        <f>SUM(G105:G116)</f>
        <v>0</v>
      </c>
      <c r="H117" s="29"/>
      <c r="I117" s="29"/>
      <c r="J117" s="44"/>
      <c r="K117" s="3"/>
    </row>
    <row r="118" spans="2:11" ht="21.75" customHeight="1" x14ac:dyDescent="0.2">
      <c r="B118" s="2"/>
      <c r="C118" s="1"/>
      <c r="D118" s="1"/>
      <c r="E118" s="1"/>
      <c r="F118" s="1"/>
      <c r="G118" s="1"/>
      <c r="H118" s="1"/>
      <c r="I118" s="1"/>
      <c r="J118" s="1"/>
      <c r="K118" s="3"/>
    </row>
    <row r="119" spans="2:11" ht="15.75" x14ac:dyDescent="0.25">
      <c r="B119" s="2"/>
      <c r="C119" s="4" t="s">
        <v>64</v>
      </c>
      <c r="D119" s="1"/>
      <c r="E119" s="1"/>
      <c r="F119" s="1"/>
      <c r="G119" s="1"/>
      <c r="H119" s="1"/>
      <c r="I119" s="1"/>
      <c r="J119" s="1"/>
      <c r="K119" s="3"/>
    </row>
    <row r="120" spans="2:11" ht="15" x14ac:dyDescent="0.2">
      <c r="B120" s="2"/>
      <c r="C120" s="1"/>
      <c r="D120" s="1"/>
      <c r="E120" s="1"/>
      <c r="F120" s="1"/>
      <c r="G120" s="1"/>
      <c r="H120" s="1"/>
      <c r="I120" s="1"/>
      <c r="J120" s="1"/>
      <c r="K120" s="3"/>
    </row>
    <row r="121" spans="2:11" ht="15" x14ac:dyDescent="0.2">
      <c r="B121" s="2"/>
      <c r="C121" s="73" t="s">
        <v>35</v>
      </c>
      <c r="D121" s="73"/>
      <c r="E121" s="45" t="s">
        <v>68</v>
      </c>
      <c r="F121" s="1"/>
      <c r="G121" s="1"/>
      <c r="H121" s="1"/>
      <c r="I121" s="1"/>
      <c r="J121" s="1"/>
      <c r="K121" s="3"/>
    </row>
    <row r="122" spans="2:11" ht="15" x14ac:dyDescent="0.2">
      <c r="B122" s="2"/>
      <c r="C122" s="73" t="s">
        <v>1</v>
      </c>
      <c r="D122" s="73"/>
      <c r="E122" s="45" t="s">
        <v>34</v>
      </c>
      <c r="F122" s="1"/>
      <c r="G122" s="1"/>
      <c r="H122" s="1"/>
      <c r="I122" s="1"/>
      <c r="J122" s="1"/>
      <c r="K122" s="3"/>
    </row>
    <row r="123" spans="2:11" ht="15" x14ac:dyDescent="0.2">
      <c r="B123" s="2"/>
      <c r="C123" s="73" t="s">
        <v>36</v>
      </c>
      <c r="D123" s="73"/>
      <c r="E123" s="36"/>
      <c r="F123" s="1"/>
      <c r="G123" s="1"/>
      <c r="H123" s="1"/>
      <c r="I123" s="1"/>
      <c r="J123" s="1"/>
      <c r="K123" s="3"/>
    </row>
    <row r="124" spans="2:11" ht="15" x14ac:dyDescent="0.2">
      <c r="B124" s="2"/>
      <c r="C124" s="73" t="s">
        <v>37</v>
      </c>
      <c r="D124" s="73"/>
      <c r="E124" s="37"/>
      <c r="F124" s="1"/>
      <c r="G124" s="1"/>
      <c r="H124" s="1"/>
      <c r="I124" s="1"/>
      <c r="J124" s="1"/>
      <c r="K124" s="3"/>
    </row>
    <row r="125" spans="2:11" ht="15" x14ac:dyDescent="0.2">
      <c r="B125" s="2"/>
      <c r="C125" s="73" t="s">
        <v>59</v>
      </c>
      <c r="D125" s="73"/>
      <c r="E125" s="35">
        <v>12</v>
      </c>
      <c r="F125" s="1"/>
      <c r="G125" s="1"/>
      <c r="H125" s="1"/>
      <c r="I125" s="1"/>
      <c r="J125" s="1"/>
      <c r="K125" s="3"/>
    </row>
    <row r="126" spans="2:11" ht="15" x14ac:dyDescent="0.2">
      <c r="B126" s="2"/>
      <c r="C126" s="1"/>
      <c r="D126" s="1"/>
      <c r="E126" s="1"/>
      <c r="F126" s="1"/>
      <c r="G126" s="1"/>
      <c r="H126" s="1"/>
      <c r="I126" s="1"/>
      <c r="J126" s="1"/>
      <c r="K126" s="3"/>
    </row>
    <row r="127" spans="2:11" ht="31.5" x14ac:dyDescent="0.2">
      <c r="B127" s="2"/>
      <c r="C127" s="12" t="s">
        <v>38</v>
      </c>
      <c r="D127" s="33" t="s">
        <v>39</v>
      </c>
      <c r="E127" s="33" t="s">
        <v>40</v>
      </c>
      <c r="F127" s="34" t="s">
        <v>37</v>
      </c>
      <c r="G127" s="33" t="s">
        <v>41</v>
      </c>
      <c r="H127" s="33" t="s">
        <v>42</v>
      </c>
      <c r="I127" s="33" t="s">
        <v>43</v>
      </c>
      <c r="J127" s="18" t="s">
        <v>44</v>
      </c>
      <c r="K127" s="3"/>
    </row>
    <row r="128" spans="2:11" ht="15" x14ac:dyDescent="0.2">
      <c r="B128" s="2"/>
      <c r="C128" s="26">
        <v>1</v>
      </c>
      <c r="D128" s="47">
        <f>+E123</f>
        <v>0</v>
      </c>
      <c r="E128" s="47">
        <f>G128-F128</f>
        <v>0</v>
      </c>
      <c r="F128" s="48">
        <f>SUM(IPMT(E124/12,(C128-1)*12+1,E125*12,-E123),IPMT(E124/12,(C128-1)*12+2,E125*12,-E123),IPMT(E124/12,(C128-1)*12+3,E125*12,-E123),IPMT(E124/12,(C128-1)*12+4,E125*12,-E123),IPMT(E124/12,(C128-1)*12+5,E125*12,-E123),IPMT(E124/12,(C128-1)*12+6,E125*12,-E123),IPMT(E124/12,(C128-1)*12+7,E125*12,-E123),IPMT(E124/12,(C128-1)*12+8,E125*12,-E123),IPMT(E124/12,(C128-1)*12+9,E125*12,-E123),IPMT(E124/12,(C128-1)*12+10,E125*12,-E123),IPMT(E124/12,(C128-1)*12+11,E125*12,-E123),IPMT(E124/12,(C128-1)*12+12,E125*12,-E123))</f>
        <v>0</v>
      </c>
      <c r="G128" s="47">
        <f>-PMT(E124/12,E125*12,E123)*12</f>
        <v>0</v>
      </c>
      <c r="H128" s="47">
        <f>+G128/12</f>
        <v>0</v>
      </c>
      <c r="I128" s="47">
        <f>+E128/12</f>
        <v>0</v>
      </c>
      <c r="J128" s="31">
        <f>+F128/12</f>
        <v>0</v>
      </c>
      <c r="K128" s="3"/>
    </row>
    <row r="129" spans="2:11" ht="15" x14ac:dyDescent="0.2">
      <c r="B129" s="2"/>
      <c r="C129" s="26">
        <v>2</v>
      </c>
      <c r="D129" s="47">
        <f t="shared" ref="D129:D139" si="29">D128-E128</f>
        <v>0</v>
      </c>
      <c r="E129" s="47">
        <f>G129-F129</f>
        <v>0</v>
      </c>
      <c r="F129" s="48">
        <f>SUM(IPMT(E124/12,(C129-1)*12+1,E125*12,-E123),IPMT(E124/12,(C129-1)*12+2,E125*12,-E123),IPMT(E124/12,(C129-1)*12+3,E125*12,-E123),IPMT(E124/12,(C129-1)*12+4,E125*12,-E123),IPMT(E124/12,(C129-1)*12+5,E125*12,-E123),IPMT(E124/12,(C129-1)*12+6,E125*12,-E123),IPMT(E124/12,(C129-1)*12+7,E125*12,-E123),IPMT(E124/12,(C129-1)*12+8,E125*12,-E123),IPMT(E124/12,(C129-1)*12+9,E125*12,-E123),IPMT(E124/12,(C129-1)*12+10,E125*12,-E123),IPMT(E124/12,(C129-1)*12+11,E125*12,-E123),IPMT(E124/12,(C129-1)*12+12,E125*12,-E123))</f>
        <v>0</v>
      </c>
      <c r="G129" s="47">
        <f>-PMT(E124/12,E125*12,E123)*12</f>
        <v>0</v>
      </c>
      <c r="H129" s="47">
        <f t="shared" ref="H129:H139" si="30">+G129/12</f>
        <v>0</v>
      </c>
      <c r="I129" s="47">
        <f t="shared" ref="I129:I139" si="31">+E129/12</f>
        <v>0</v>
      </c>
      <c r="J129" s="31">
        <f t="shared" ref="J129:J139" si="32">+F129/12</f>
        <v>0</v>
      </c>
      <c r="K129" s="3"/>
    </row>
    <row r="130" spans="2:11" ht="15" x14ac:dyDescent="0.2">
      <c r="B130" s="2"/>
      <c r="C130" s="26">
        <v>3</v>
      </c>
      <c r="D130" s="47">
        <f t="shared" si="29"/>
        <v>0</v>
      </c>
      <c r="E130" s="47">
        <f t="shared" ref="E130:E139" si="33">G130-F130</f>
        <v>0</v>
      </c>
      <c r="F130" s="48">
        <f>SUM(IPMT(E124/12,(C130-1)*12+1,E125*12,-E123),IPMT(E124/12,(C130-1)*12+2,E125*12,-E123),IPMT(E124/12,(C130-1)*12+3,E125*12,-E123),IPMT(E124/12,(C130-1)*12+4,E125*12,-E123),IPMT(E124/12,(C130-1)*12+5,E125*12,-E123),IPMT(E124/12,(C130-1)*12+6,E125*12,-E123),IPMT(E124/12,(C130-1)*12+7,E125*12,-E123),IPMT(E124/12,(C130-1)*12+8,E125*12,-E123),IPMT(E124/12,(C130-1)*12+9,E125*12,-E123),IPMT(E124/12,(C130-1)*12+10,E125*12,-E123),IPMT(E124/12,(C130-1)*12+11,E125*12,-E123),IPMT(E124/12,(C130-1)*12+12,E125*12,-E123))</f>
        <v>0</v>
      </c>
      <c r="G130" s="47">
        <f>-PMT(E124/12,E125*12,E123)*12</f>
        <v>0</v>
      </c>
      <c r="H130" s="47">
        <f t="shared" si="30"/>
        <v>0</v>
      </c>
      <c r="I130" s="47">
        <f t="shared" si="31"/>
        <v>0</v>
      </c>
      <c r="J130" s="31">
        <f t="shared" si="32"/>
        <v>0</v>
      </c>
      <c r="K130" s="3"/>
    </row>
    <row r="131" spans="2:11" ht="15" x14ac:dyDescent="0.2">
      <c r="B131" s="2"/>
      <c r="C131" s="26">
        <v>4</v>
      </c>
      <c r="D131" s="47">
        <f t="shared" si="29"/>
        <v>0</v>
      </c>
      <c r="E131" s="47">
        <f t="shared" si="33"/>
        <v>0</v>
      </c>
      <c r="F131" s="48">
        <f>SUM(IPMT(E124/12,(C131-1)*12+1,E125*12,-E123),IPMT(E124/12,(C131-1)*12+2,E125*12,-E123),IPMT(E124/12,(C131-1)*12+3,E125*12,-E123),IPMT(E124/12,(C131-1)*12+4,E125*12,-E123),IPMT(E124/12,(C131-1)*12+5,E125*12,-E123),IPMT(E124/12,(C131-1)*12+6,E125*12,-E123),IPMT(E124/12,(C131-1)*12+7,E125*12,-E123),IPMT(E124/12,(C131-1)*12+8,E125*12,-E123),IPMT(E124/12,(C131-1)*12+9,E125*12,-E123),IPMT(E124/12,(C131-1)*12+10,E125*12,-E123),IPMT(E124/12,(C131-1)*12+11,E125*12,-E123),IPMT(E124/12,(C131-1)*12+12,E125*12,-E123))</f>
        <v>0</v>
      </c>
      <c r="G131" s="47">
        <f>-PMT(E124/12,E125*12,E123)*12</f>
        <v>0</v>
      </c>
      <c r="H131" s="47">
        <f t="shared" si="30"/>
        <v>0</v>
      </c>
      <c r="I131" s="47">
        <f t="shared" si="31"/>
        <v>0</v>
      </c>
      <c r="J131" s="31">
        <f t="shared" si="32"/>
        <v>0</v>
      </c>
      <c r="K131" s="3"/>
    </row>
    <row r="132" spans="2:11" ht="15" x14ac:dyDescent="0.2">
      <c r="B132" s="2"/>
      <c r="C132" s="26">
        <v>5</v>
      </c>
      <c r="D132" s="47">
        <f t="shared" si="29"/>
        <v>0</v>
      </c>
      <c r="E132" s="47">
        <f t="shared" si="33"/>
        <v>0</v>
      </c>
      <c r="F132" s="48">
        <f>SUM(IPMT(E124/12,(C132-1)*12+1,E125*12,-E123),IPMT(E124/12,(C132-1)*12+2,E125*12,-E123),IPMT(E124/12,(C132-1)*12+3,E125*12,-E123),IPMT(E124/12,(C132-1)*12+4,E125*12,-E123),IPMT(E124/12,(C132-1)*12+5,E125*12,-E123),IPMT(E124/12,(C132-1)*12+6,E125*12,-E123),IPMT(E124/12,(C132-1)*12+7,E125*12,-E123),IPMT(E124/12,(C132-1)*12+8,E125*12,-E123),IPMT(E124/12,(C132-1)*12+9,E125*12,-E123),IPMT(E124/12,(C132-1)*12+10,E125*12,-E123),IPMT(E124/12,(C132-1)*12+11,E125*12,-E123),IPMT(E124/12,(C132-1)*12+12,E125*12,-E123))</f>
        <v>0</v>
      </c>
      <c r="G132" s="47">
        <f>-PMT(E124/12,E125*12,E123)*12</f>
        <v>0</v>
      </c>
      <c r="H132" s="47">
        <f t="shared" si="30"/>
        <v>0</v>
      </c>
      <c r="I132" s="47">
        <f t="shared" si="31"/>
        <v>0</v>
      </c>
      <c r="J132" s="31">
        <f t="shared" si="32"/>
        <v>0</v>
      </c>
      <c r="K132" s="3"/>
    </row>
    <row r="133" spans="2:11" ht="15" x14ac:dyDescent="0.2">
      <c r="B133" s="2"/>
      <c r="C133" s="26">
        <v>6</v>
      </c>
      <c r="D133" s="47">
        <f t="shared" si="29"/>
        <v>0</v>
      </c>
      <c r="E133" s="47">
        <f t="shared" si="33"/>
        <v>0</v>
      </c>
      <c r="F133" s="48">
        <f>SUM(IPMT(E124/12,(C133-1)*12+1,E125*12,-E123),IPMT(E124/12,(C133-1)*12+2,E125*12,-E123),IPMT(E124/12,(C133-1)*12+3,E125*12,-E123),IPMT(E124/12,(C133-1)*12+4,E125*12,-E123),IPMT(E124/12,(C133-1)*12+5,E125*12,-E123),IPMT(E124/12,(C133-1)*12+6,E125*12,-E123),IPMT(E124/12,(C133-1)*12+7,E125*12,-E123),IPMT(E124/12,(C133-1)*12+8,E125*12,-E123),IPMT(E124/12,(C133-1)*12+9,E125*12,-E123),IPMT(E124/12,(C133-1)*12+10,E125*12,-E123),IPMT(E124/12,(C133-1)*12+11,E125*12,-E123),IPMT(E124/12,(C133-1)*12+12,E125*12,-E123))</f>
        <v>0</v>
      </c>
      <c r="G133" s="47">
        <f>-PMT(E124/12,E125*12,E123)*12</f>
        <v>0</v>
      </c>
      <c r="H133" s="47">
        <f t="shared" si="30"/>
        <v>0</v>
      </c>
      <c r="I133" s="47">
        <f t="shared" si="31"/>
        <v>0</v>
      </c>
      <c r="J133" s="31">
        <f t="shared" si="32"/>
        <v>0</v>
      </c>
      <c r="K133" s="3"/>
    </row>
    <row r="134" spans="2:11" ht="15" x14ac:dyDescent="0.2">
      <c r="B134" s="2"/>
      <c r="C134" s="26">
        <v>7</v>
      </c>
      <c r="D134" s="47">
        <f t="shared" si="29"/>
        <v>0</v>
      </c>
      <c r="E134" s="47">
        <f t="shared" si="33"/>
        <v>0</v>
      </c>
      <c r="F134" s="48">
        <f>SUM(IPMT(E124/12,(C134-1)*12+1,E125*12,-E123),IPMT(E124/12,(C134-1)*12+2,E125*12,-E123),IPMT(E124/12,(C134-1)*12+3,E125*12,-E123),IPMT(E124/12,(C134-1)*12+4,E125*12,-E123),IPMT(E124/12,(C134-1)*12+5,E125*12,-E123),IPMT(E124/12,(C134-1)*12+6,E125*12,-E123),IPMT(E124/12,(C134-1)*12+7,E125*12,-E123),IPMT(E124/12,(C134-1)*12+8,E125*12,-E123),IPMT(E124/12,(C134-1)*12+9,E125*12,-E123),IPMT(E124/12,(C134-1)*12+10,E125*12,-E123),IPMT(E124/12,(C134-1)*12+11,E125*12,-E123),IPMT(E124/12,(C134-1)*12+12,E125*12,-E123))</f>
        <v>0</v>
      </c>
      <c r="G134" s="47">
        <f>-PMT(E124/12,E125*12,E123)*12</f>
        <v>0</v>
      </c>
      <c r="H134" s="47">
        <f t="shared" si="30"/>
        <v>0</v>
      </c>
      <c r="I134" s="47">
        <f t="shared" si="31"/>
        <v>0</v>
      </c>
      <c r="J134" s="31">
        <f t="shared" si="32"/>
        <v>0</v>
      </c>
      <c r="K134" s="3"/>
    </row>
    <row r="135" spans="2:11" ht="15" x14ac:dyDescent="0.2">
      <c r="B135" s="2"/>
      <c r="C135" s="26">
        <v>8</v>
      </c>
      <c r="D135" s="47">
        <f t="shared" si="29"/>
        <v>0</v>
      </c>
      <c r="E135" s="47">
        <f t="shared" si="33"/>
        <v>0</v>
      </c>
      <c r="F135" s="48">
        <f>SUM(IPMT(E124/12,(C135-1)*12+1,E125*12,-E123),IPMT(E124/12,(C135-1)*12+2,E125*12,-E123),IPMT(E124/12,(C135-1)*12+3,E125*12,-E123),IPMT(E124/12,(C135-1)*12+4,E125*12,-E123),IPMT(E124/12,(C135-1)*12+5,E125*12,-E123),IPMT(E124/12,(C135-1)*12+6,E125*12,-E123),IPMT(E124/12,(C135-1)*12+7,E125*12,-E123),IPMT(E124/12,(C135-1)*12+8,E125*12,-E123),IPMT(E124/12,(C135-1)*12+9,E125*12,-E123),IPMT(E124/12,(C135-1)*12+10,E125*12,-E123),IPMT(E124/12,(C135-1)*12+11,E125*12,-E123),IPMT(E124/12,(C135-1)*12+12,E125*12,-E123))</f>
        <v>0</v>
      </c>
      <c r="G135" s="47">
        <f>-PMT(E124/12,E125*12,E123)*12</f>
        <v>0</v>
      </c>
      <c r="H135" s="47">
        <f t="shared" si="30"/>
        <v>0</v>
      </c>
      <c r="I135" s="47">
        <f t="shared" si="31"/>
        <v>0</v>
      </c>
      <c r="J135" s="31">
        <f t="shared" si="32"/>
        <v>0</v>
      </c>
      <c r="K135" s="3"/>
    </row>
    <row r="136" spans="2:11" ht="15" x14ac:dyDescent="0.2">
      <c r="B136" s="2"/>
      <c r="C136" s="26">
        <v>9</v>
      </c>
      <c r="D136" s="47">
        <f t="shared" si="29"/>
        <v>0</v>
      </c>
      <c r="E136" s="47">
        <f t="shared" si="33"/>
        <v>0</v>
      </c>
      <c r="F136" s="48">
        <f>SUM(IPMT(E124/12,(C136-1)*12+1,E125*12,-E123),IPMT(E124/12,(C136-1)*12+2,E125*12,-E123),IPMT(E124/12,(C136-1)*12+3,E125*12,-E123),IPMT(E124/12,(C136-1)*12+4,E125*12,-E123),IPMT(E124/12,(C136-1)*12+5,E125*12,-E123),IPMT(E124/12,(C136-1)*12+6,E125*12,-E123),IPMT(E124/12,(C136-1)*12+7,E125*12,-E123),IPMT(E124/12,(C136-1)*12+8,E125*12,-E123),IPMT(E124/12,(C136-1)*12+9,E125*12,-E123),IPMT(E124/12,(C136-1)*12+10,E125*12,-E123),IPMT(E124/12,(C136-1)*12+11,E125*12,-E123),IPMT(E124/12,(C136-1)*12+12,E125*12,-E123))</f>
        <v>0</v>
      </c>
      <c r="G136" s="47">
        <f>-PMT(E124/12,E125*12,E123)*12</f>
        <v>0</v>
      </c>
      <c r="H136" s="47">
        <f t="shared" si="30"/>
        <v>0</v>
      </c>
      <c r="I136" s="47">
        <f t="shared" si="31"/>
        <v>0</v>
      </c>
      <c r="J136" s="31">
        <f t="shared" si="32"/>
        <v>0</v>
      </c>
      <c r="K136" s="3"/>
    </row>
    <row r="137" spans="2:11" ht="15" x14ac:dyDescent="0.2">
      <c r="B137" s="2"/>
      <c r="C137" s="26">
        <v>10</v>
      </c>
      <c r="D137" s="47">
        <f t="shared" si="29"/>
        <v>0</v>
      </c>
      <c r="E137" s="47">
        <f t="shared" si="33"/>
        <v>0</v>
      </c>
      <c r="F137" s="48">
        <f>SUM(IPMT(E124/12,(C137-1)*12+1,E125*12,-E123),IPMT(E124/12,(C137-1)*12+2,E125*12,-E123),IPMT(E124/12,(C137-1)*12+3,E125*12,-E123),IPMT(E124/12,(C137-1)*12+4,E125*12,-E123),IPMT(E124/12,(C137-1)*12+5,E125*12,-E123),IPMT(E124/12,(C137-1)*12+6,E125*12,-E123),IPMT(E124/12,(C137-1)*12+7,E125*12,-E123),IPMT(E124/12,(C137-1)*12+8,E125*12,-E123),IPMT(E124/12,(C137-1)*12+9,E125*12,-E123),IPMT(E124/12,(C137-1)*12+10,E125*12,-E123),IPMT(E124/12,(C137-1)*12+11,E125*12,-E123),IPMT(E124/12,(C137-1)*12+12,E125*12,-E123))</f>
        <v>0</v>
      </c>
      <c r="G137" s="47">
        <f>-PMT(E124/12,E125*12,E123)*12</f>
        <v>0</v>
      </c>
      <c r="H137" s="47">
        <f t="shared" si="30"/>
        <v>0</v>
      </c>
      <c r="I137" s="47">
        <f t="shared" si="31"/>
        <v>0</v>
      </c>
      <c r="J137" s="31">
        <f t="shared" si="32"/>
        <v>0</v>
      </c>
      <c r="K137" s="3"/>
    </row>
    <row r="138" spans="2:11" ht="15" x14ac:dyDescent="0.2">
      <c r="B138" s="2"/>
      <c r="C138" s="26">
        <v>11</v>
      </c>
      <c r="D138" s="47">
        <f t="shared" si="29"/>
        <v>0</v>
      </c>
      <c r="E138" s="47">
        <f t="shared" si="33"/>
        <v>0</v>
      </c>
      <c r="F138" s="48">
        <f>SUM(IPMT(E124/12,(C138-1)*12+1,E125*12,-E123),IPMT(E124/12,(C138-1)*12+2,E125*12,-E123),IPMT(E124/12,(C138-1)*12+3,E125*12,-E123),IPMT(E124/12,(C138-1)*12+4,E125*12,-E123),IPMT(E124/12,(C138-1)*12+5,E125*12,-E123),IPMT(E124/12,(C138-1)*12+6,E125*12,-E123),IPMT(E124/12,(C138-1)*12+7,E125*12,-E123),IPMT(E124/12,(C138-1)*12+8,E125*12,-E123),IPMT(E124/12,(C138-1)*12+9,E125*12,-E123),IPMT(E124/12,(C138-1)*12+10,E125*12,-E123),IPMT(E124/12,(C138-1)*12+11,E125*12,-E123),IPMT(E124/12,(C138-1)*12+12,E125*12,-E123))</f>
        <v>0</v>
      </c>
      <c r="G138" s="47">
        <f>-PMT(E124/12,E125*12,E123)*12</f>
        <v>0</v>
      </c>
      <c r="H138" s="47">
        <f t="shared" si="30"/>
        <v>0</v>
      </c>
      <c r="I138" s="47">
        <f t="shared" si="31"/>
        <v>0</v>
      </c>
      <c r="J138" s="31">
        <f t="shared" si="32"/>
        <v>0</v>
      </c>
      <c r="K138" s="3"/>
    </row>
    <row r="139" spans="2:11" ht="15" x14ac:dyDescent="0.2">
      <c r="B139" s="2"/>
      <c r="C139" s="26">
        <v>12</v>
      </c>
      <c r="D139" s="47">
        <f t="shared" si="29"/>
        <v>0</v>
      </c>
      <c r="E139" s="47">
        <f t="shared" si="33"/>
        <v>0</v>
      </c>
      <c r="F139" s="48">
        <f>SUM(IPMT(E124/12,(C139-1)*12+1,E125*12,-E123),IPMT(E124/12,(C139-1)*12+2,E125*12,-E123),IPMT(E124/12,(C139-1)*12+3,E125*12,-E123),IPMT(E124/12,(C139-1)*12+4,E125*12,-E123),IPMT(E124/12,(C139-1)*12+5,E125*12,-E123),IPMT(E124/12,(C139-1)*12+6,E125*12,-E123),IPMT(E124/12,(C139-1)*12+7,E125*12,-E123),IPMT(E124/12,(C139-1)*12+8,E125*12,-E123),IPMT(E124/12,(C139-1)*12+9,E125*12,-E123),IPMT(E124/12,(C139-1)*12+10,E125*12,-E123),IPMT(E124/12,(C139-1)*12+11,E125*12,-E123),IPMT(E124/12,(C139-1)*12+12,E125*12,-E123))</f>
        <v>0</v>
      </c>
      <c r="G139" s="47">
        <f>-PMT(E124/12,E125*12,E123)*12</f>
        <v>0</v>
      </c>
      <c r="H139" s="47">
        <f t="shared" si="30"/>
        <v>0</v>
      </c>
      <c r="I139" s="47">
        <f t="shared" si="31"/>
        <v>0</v>
      </c>
      <c r="J139" s="31">
        <f t="shared" si="32"/>
        <v>0</v>
      </c>
      <c r="K139" s="3"/>
    </row>
    <row r="140" spans="2:11" ht="15.75" x14ac:dyDescent="0.25">
      <c r="B140" s="2"/>
      <c r="C140" s="27" t="s">
        <v>12</v>
      </c>
      <c r="D140" s="29"/>
      <c r="E140" s="29">
        <f>SUM(E128:E139)</f>
        <v>0</v>
      </c>
      <c r="F140" s="32">
        <f>SUM(F128:F139)</f>
        <v>0</v>
      </c>
      <c r="G140" s="29">
        <f>SUM(G128:G139)</f>
        <v>0</v>
      </c>
      <c r="H140" s="29"/>
      <c r="I140" s="29"/>
      <c r="J140" s="44"/>
      <c r="K140" s="3"/>
    </row>
    <row r="141" spans="2:11" ht="21.75" customHeight="1" x14ac:dyDescent="0.2">
      <c r="B141" s="2"/>
      <c r="C141" s="1"/>
      <c r="D141" s="1"/>
      <c r="E141" s="1"/>
      <c r="F141" s="1"/>
      <c r="G141" s="1"/>
      <c r="H141" s="1"/>
      <c r="I141" s="1"/>
      <c r="J141" s="1"/>
      <c r="K141" s="3"/>
    </row>
    <row r="142" spans="2:11" ht="21.75" customHeight="1" x14ac:dyDescent="0.2">
      <c r="B142" s="2"/>
      <c r="C142" s="1"/>
      <c r="D142" s="1"/>
      <c r="E142" s="1"/>
      <c r="F142" s="1"/>
      <c r="G142" s="1"/>
      <c r="H142" s="1"/>
      <c r="I142" s="1"/>
      <c r="J142" s="1"/>
      <c r="K142" s="3"/>
    </row>
    <row r="143" spans="2:11" ht="15.75" x14ac:dyDescent="0.25">
      <c r="B143" s="2"/>
      <c r="C143" s="4" t="s">
        <v>47</v>
      </c>
      <c r="D143" s="1"/>
      <c r="E143" s="1"/>
      <c r="F143" s="1"/>
      <c r="G143" s="1"/>
      <c r="H143" s="1"/>
      <c r="I143" s="1"/>
      <c r="J143" s="1"/>
      <c r="K143" s="3"/>
    </row>
    <row r="144" spans="2:11" ht="15" x14ac:dyDescent="0.2">
      <c r="B144" s="2"/>
      <c r="C144" s="1"/>
      <c r="D144" s="1"/>
      <c r="E144" s="1"/>
      <c r="F144" s="1"/>
      <c r="G144" s="1"/>
      <c r="H144" s="1"/>
      <c r="I144" s="1"/>
      <c r="J144" s="1"/>
      <c r="K144" s="3"/>
    </row>
    <row r="145" spans="2:11" ht="15" x14ac:dyDescent="0.2">
      <c r="B145" s="2"/>
      <c r="C145" s="73" t="s">
        <v>45</v>
      </c>
      <c r="D145" s="73"/>
      <c r="E145" s="36"/>
      <c r="F145" s="1"/>
      <c r="G145" s="1"/>
      <c r="H145" s="1"/>
      <c r="I145" s="1"/>
      <c r="J145" s="1"/>
      <c r="K145" s="3"/>
    </row>
    <row r="146" spans="2:11" ht="15" x14ac:dyDescent="0.2">
      <c r="B146" s="2"/>
      <c r="C146" s="73" t="s">
        <v>37</v>
      </c>
      <c r="D146" s="73"/>
      <c r="E146" s="37"/>
      <c r="F146" s="1"/>
      <c r="G146" s="1"/>
      <c r="H146" s="1"/>
      <c r="I146" s="1"/>
      <c r="J146" s="1"/>
      <c r="K146" s="3"/>
    </row>
    <row r="147" spans="2:11" ht="15" x14ac:dyDescent="0.2">
      <c r="B147" s="2"/>
      <c r="C147" s="73" t="s">
        <v>59</v>
      </c>
      <c r="D147" s="73"/>
      <c r="E147" s="35">
        <v>12</v>
      </c>
      <c r="F147" s="1"/>
      <c r="G147" s="1"/>
      <c r="H147" s="1"/>
      <c r="I147" s="1"/>
      <c r="J147" s="1"/>
      <c r="K147" s="3"/>
    </row>
    <row r="148" spans="2:11" ht="15" x14ac:dyDescent="0.2">
      <c r="B148" s="2"/>
      <c r="C148" s="1"/>
      <c r="D148" s="1"/>
      <c r="E148" s="1"/>
      <c r="F148" s="1"/>
      <c r="G148" s="1"/>
      <c r="H148" s="1"/>
      <c r="I148" s="1"/>
      <c r="J148" s="1"/>
      <c r="K148" s="3"/>
    </row>
    <row r="149" spans="2:11" ht="35.1" customHeight="1" x14ac:dyDescent="0.2">
      <c r="B149" s="24"/>
      <c r="C149" s="12" t="s">
        <v>38</v>
      </c>
      <c r="D149" s="33" t="s">
        <v>39</v>
      </c>
      <c r="E149" s="33" t="s">
        <v>40</v>
      </c>
      <c r="F149" s="34" t="s">
        <v>37</v>
      </c>
      <c r="G149" s="33" t="s">
        <v>41</v>
      </c>
      <c r="H149" s="33" t="s">
        <v>42</v>
      </c>
      <c r="I149" s="33" t="s">
        <v>43</v>
      </c>
      <c r="J149" s="18" t="s">
        <v>44</v>
      </c>
      <c r="K149" s="25"/>
    </row>
    <row r="150" spans="2:11" ht="15" x14ac:dyDescent="0.2">
      <c r="B150" s="2"/>
      <c r="C150" s="26">
        <v>1</v>
      </c>
      <c r="D150" s="47">
        <f>+E145</f>
        <v>0</v>
      </c>
      <c r="E150" s="47">
        <f>G150-F150</f>
        <v>0</v>
      </c>
      <c r="F150" s="48">
        <f t="shared" ref="F150:F159" si="34">SUM(IPMT(E$146/12,(C150-1)*12+1,E$147*12,-E$145),IPMT(E$146/12,(C150-1)*12+2,E$147*12,-E$145),IPMT(E$146/12,(C150-1)*12+3,E$147*12,-E$145),IPMT(E$146/12,(C150-1)*12+4,E$147*12,-E$145),IPMT(E$146/12,(C150-1)*12+5,E$147*12,-E$145),IPMT(E$146/12,(C150-1)*12+6,E$147*12,-E$145),IPMT(E$146/12,(C150-1)*12+7,E$147*12,-E$145),IPMT(E$146/12,(C150-1)*12+8,E$147*12,-E$145),IPMT(E$146/12,(C150-1)*12+9,E$147*12,-E$145),IPMT(E$146/12,(C150-1)*12+10,E$147*12,-E$145),IPMT(E$146/12,(C150-1)*12+11,E$147*12,-E$145),IPMT(E$146/12,(C150-1)*12+12,E$147*12,-E$145))</f>
        <v>0</v>
      </c>
      <c r="G150" s="47">
        <f t="shared" ref="G150:G159" si="35">-PMT(E$146/12,E$147*12,E$145)*12</f>
        <v>0</v>
      </c>
      <c r="H150" s="47">
        <f>+G150/12</f>
        <v>0</v>
      </c>
      <c r="I150" s="47">
        <f>+E150/12</f>
        <v>0</v>
      </c>
      <c r="J150" s="31">
        <f>+F150/12</f>
        <v>0</v>
      </c>
      <c r="K150" s="3"/>
    </row>
    <row r="151" spans="2:11" ht="15" x14ac:dyDescent="0.2">
      <c r="B151" s="2"/>
      <c r="C151" s="26">
        <v>2</v>
      </c>
      <c r="D151" s="47">
        <f t="shared" ref="D151:D159" si="36">D150-E150</f>
        <v>0</v>
      </c>
      <c r="E151" s="47">
        <f>G151-F151</f>
        <v>0</v>
      </c>
      <c r="F151" s="48">
        <f t="shared" si="34"/>
        <v>0</v>
      </c>
      <c r="G151" s="47">
        <f t="shared" si="35"/>
        <v>0</v>
      </c>
      <c r="H151" s="47">
        <f t="shared" ref="H151:H159" si="37">+G151/12</f>
        <v>0</v>
      </c>
      <c r="I151" s="47">
        <f t="shared" ref="I151:I159" si="38">+E151/12</f>
        <v>0</v>
      </c>
      <c r="J151" s="31">
        <f t="shared" ref="J151:J159" si="39">+F151/12</f>
        <v>0</v>
      </c>
      <c r="K151" s="3"/>
    </row>
    <row r="152" spans="2:11" ht="15" x14ac:dyDescent="0.2">
      <c r="B152" s="2"/>
      <c r="C152" s="26">
        <v>3</v>
      </c>
      <c r="D152" s="47">
        <f t="shared" si="36"/>
        <v>0</v>
      </c>
      <c r="E152" s="47">
        <f t="shared" ref="E152:E159" si="40">G152-F152</f>
        <v>0</v>
      </c>
      <c r="F152" s="48">
        <f t="shared" si="34"/>
        <v>0</v>
      </c>
      <c r="G152" s="47">
        <f t="shared" si="35"/>
        <v>0</v>
      </c>
      <c r="H152" s="47">
        <f t="shared" si="37"/>
        <v>0</v>
      </c>
      <c r="I152" s="47">
        <f t="shared" si="38"/>
        <v>0</v>
      </c>
      <c r="J152" s="31">
        <f t="shared" si="39"/>
        <v>0</v>
      </c>
      <c r="K152" s="3"/>
    </row>
    <row r="153" spans="2:11" ht="15" x14ac:dyDescent="0.2">
      <c r="B153" s="2"/>
      <c r="C153" s="26">
        <v>4</v>
      </c>
      <c r="D153" s="47">
        <f t="shared" si="36"/>
        <v>0</v>
      </c>
      <c r="E153" s="47">
        <f t="shared" si="40"/>
        <v>0</v>
      </c>
      <c r="F153" s="48">
        <f t="shared" si="34"/>
        <v>0</v>
      </c>
      <c r="G153" s="47">
        <f t="shared" si="35"/>
        <v>0</v>
      </c>
      <c r="H153" s="47">
        <f t="shared" si="37"/>
        <v>0</v>
      </c>
      <c r="I153" s="47">
        <f t="shared" si="38"/>
        <v>0</v>
      </c>
      <c r="J153" s="31">
        <f t="shared" si="39"/>
        <v>0</v>
      </c>
      <c r="K153" s="3"/>
    </row>
    <row r="154" spans="2:11" ht="15" x14ac:dyDescent="0.2">
      <c r="B154" s="2"/>
      <c r="C154" s="26">
        <v>5</v>
      </c>
      <c r="D154" s="47">
        <f t="shared" si="36"/>
        <v>0</v>
      </c>
      <c r="E154" s="47">
        <f t="shared" si="40"/>
        <v>0</v>
      </c>
      <c r="F154" s="48">
        <f t="shared" si="34"/>
        <v>0</v>
      </c>
      <c r="G154" s="47">
        <f t="shared" si="35"/>
        <v>0</v>
      </c>
      <c r="H154" s="47">
        <f t="shared" si="37"/>
        <v>0</v>
      </c>
      <c r="I154" s="47">
        <f t="shared" si="38"/>
        <v>0</v>
      </c>
      <c r="J154" s="31">
        <f t="shared" si="39"/>
        <v>0</v>
      </c>
      <c r="K154" s="3"/>
    </row>
    <row r="155" spans="2:11" ht="15" x14ac:dyDescent="0.2">
      <c r="B155" s="2"/>
      <c r="C155" s="26">
        <v>6</v>
      </c>
      <c r="D155" s="47">
        <f t="shared" si="36"/>
        <v>0</v>
      </c>
      <c r="E155" s="47">
        <f t="shared" si="40"/>
        <v>0</v>
      </c>
      <c r="F155" s="48">
        <f t="shared" si="34"/>
        <v>0</v>
      </c>
      <c r="G155" s="47">
        <f t="shared" si="35"/>
        <v>0</v>
      </c>
      <c r="H155" s="47">
        <f t="shared" si="37"/>
        <v>0</v>
      </c>
      <c r="I155" s="47">
        <f t="shared" si="38"/>
        <v>0</v>
      </c>
      <c r="J155" s="31">
        <f t="shared" si="39"/>
        <v>0</v>
      </c>
      <c r="K155" s="3"/>
    </row>
    <row r="156" spans="2:11" ht="15" x14ac:dyDescent="0.2">
      <c r="B156" s="2"/>
      <c r="C156" s="26">
        <v>7</v>
      </c>
      <c r="D156" s="47">
        <f t="shared" si="36"/>
        <v>0</v>
      </c>
      <c r="E156" s="47">
        <f t="shared" si="40"/>
        <v>0</v>
      </c>
      <c r="F156" s="48">
        <f t="shared" si="34"/>
        <v>0</v>
      </c>
      <c r="G156" s="47">
        <f t="shared" si="35"/>
        <v>0</v>
      </c>
      <c r="H156" s="47">
        <f t="shared" si="37"/>
        <v>0</v>
      </c>
      <c r="I156" s="47">
        <f t="shared" si="38"/>
        <v>0</v>
      </c>
      <c r="J156" s="31">
        <f t="shared" si="39"/>
        <v>0</v>
      </c>
      <c r="K156" s="3"/>
    </row>
    <row r="157" spans="2:11" ht="15" x14ac:dyDescent="0.2">
      <c r="B157" s="2"/>
      <c r="C157" s="26">
        <v>8</v>
      </c>
      <c r="D157" s="47">
        <f t="shared" si="36"/>
        <v>0</v>
      </c>
      <c r="E157" s="47">
        <f t="shared" si="40"/>
        <v>0</v>
      </c>
      <c r="F157" s="48">
        <f t="shared" si="34"/>
        <v>0</v>
      </c>
      <c r="G157" s="47">
        <f t="shared" si="35"/>
        <v>0</v>
      </c>
      <c r="H157" s="47">
        <f t="shared" si="37"/>
        <v>0</v>
      </c>
      <c r="I157" s="47">
        <f t="shared" si="38"/>
        <v>0</v>
      </c>
      <c r="J157" s="31">
        <f t="shared" si="39"/>
        <v>0</v>
      </c>
      <c r="K157" s="3"/>
    </row>
    <row r="158" spans="2:11" ht="15" x14ac:dyDescent="0.2">
      <c r="B158" s="2"/>
      <c r="C158" s="26">
        <v>9</v>
      </c>
      <c r="D158" s="47">
        <f t="shared" si="36"/>
        <v>0</v>
      </c>
      <c r="E158" s="47">
        <f t="shared" si="40"/>
        <v>0</v>
      </c>
      <c r="F158" s="48">
        <f t="shared" si="34"/>
        <v>0</v>
      </c>
      <c r="G158" s="47">
        <f t="shared" si="35"/>
        <v>0</v>
      </c>
      <c r="H158" s="47">
        <f t="shared" si="37"/>
        <v>0</v>
      </c>
      <c r="I158" s="47">
        <f t="shared" si="38"/>
        <v>0</v>
      </c>
      <c r="J158" s="31">
        <f t="shared" si="39"/>
        <v>0</v>
      </c>
      <c r="K158" s="3"/>
    </row>
    <row r="159" spans="2:11" ht="15" x14ac:dyDescent="0.2">
      <c r="B159" s="2"/>
      <c r="C159" s="26">
        <v>10</v>
      </c>
      <c r="D159" s="47">
        <f t="shared" si="36"/>
        <v>0</v>
      </c>
      <c r="E159" s="47">
        <f t="shared" si="40"/>
        <v>0</v>
      </c>
      <c r="F159" s="48">
        <f t="shared" si="34"/>
        <v>0</v>
      </c>
      <c r="G159" s="47">
        <f t="shared" si="35"/>
        <v>0</v>
      </c>
      <c r="H159" s="47">
        <f t="shared" si="37"/>
        <v>0</v>
      </c>
      <c r="I159" s="47">
        <f t="shared" si="38"/>
        <v>0</v>
      </c>
      <c r="J159" s="31">
        <f t="shared" si="39"/>
        <v>0</v>
      </c>
      <c r="K159" s="3"/>
    </row>
    <row r="160" spans="2:11" ht="15" x14ac:dyDescent="0.2">
      <c r="B160" s="2"/>
      <c r="C160" s="26">
        <v>11</v>
      </c>
      <c r="D160" s="47">
        <f t="shared" ref="D160:D161" si="41">D159-E159</f>
        <v>0</v>
      </c>
      <c r="E160" s="47">
        <f t="shared" ref="E160:E161" si="42">G160-F160</f>
        <v>0</v>
      </c>
      <c r="F160" s="48">
        <f t="shared" ref="F160:F161" si="43">SUM(IPMT(E$146/12,(C160-1)*12+1,E$147*12,-E$145),IPMT(E$146/12,(C160-1)*12+2,E$147*12,-E$145),IPMT(E$146/12,(C160-1)*12+3,E$147*12,-E$145),IPMT(E$146/12,(C160-1)*12+4,E$147*12,-E$145),IPMT(E$146/12,(C160-1)*12+5,E$147*12,-E$145),IPMT(E$146/12,(C160-1)*12+6,E$147*12,-E$145),IPMT(E$146/12,(C160-1)*12+7,E$147*12,-E$145),IPMT(E$146/12,(C160-1)*12+8,E$147*12,-E$145),IPMT(E$146/12,(C160-1)*12+9,E$147*12,-E$145),IPMT(E$146/12,(C160-1)*12+10,E$147*12,-E$145),IPMT(E$146/12,(C160-1)*12+11,E$147*12,-E$145),IPMT(E$146/12,(C160-1)*12+12,E$147*12,-E$145))</f>
        <v>0</v>
      </c>
      <c r="G160" s="47">
        <f t="shared" ref="G160:G161" si="44">-PMT(E$146/12,E$147*12,E$145)*12</f>
        <v>0</v>
      </c>
      <c r="H160" s="47">
        <f t="shared" ref="H160:H161" si="45">+G160/12</f>
        <v>0</v>
      </c>
      <c r="I160" s="47">
        <f t="shared" ref="I160:I161" si="46">+E160/12</f>
        <v>0</v>
      </c>
      <c r="J160" s="31">
        <f t="shared" ref="J160:J161" si="47">+F160/12</f>
        <v>0</v>
      </c>
      <c r="K160" s="3"/>
    </row>
    <row r="161" spans="2:11" ht="15" x14ac:dyDescent="0.2">
      <c r="B161" s="2"/>
      <c r="C161" s="26">
        <v>12</v>
      </c>
      <c r="D161" s="47">
        <f t="shared" si="41"/>
        <v>0</v>
      </c>
      <c r="E161" s="47">
        <f t="shared" si="42"/>
        <v>0</v>
      </c>
      <c r="F161" s="48">
        <f t="shared" si="43"/>
        <v>0</v>
      </c>
      <c r="G161" s="47">
        <f t="shared" si="44"/>
        <v>0</v>
      </c>
      <c r="H161" s="47">
        <f t="shared" si="45"/>
        <v>0</v>
      </c>
      <c r="I161" s="47">
        <f t="shared" si="46"/>
        <v>0</v>
      </c>
      <c r="J161" s="31">
        <f t="shared" si="47"/>
        <v>0</v>
      </c>
      <c r="K161" s="3"/>
    </row>
    <row r="162" spans="2:11" ht="15.75" x14ac:dyDescent="0.25">
      <c r="B162" s="2"/>
      <c r="C162" s="27" t="s">
        <v>12</v>
      </c>
      <c r="D162" s="28"/>
      <c r="E162" s="29">
        <f>SUM(E150:E161)</f>
        <v>0</v>
      </c>
      <c r="F162" s="32">
        <f>SUM(F150:F161)</f>
        <v>0</v>
      </c>
      <c r="G162" s="29">
        <f>SUM(G150:G161)</f>
        <v>0</v>
      </c>
      <c r="H162" s="28"/>
      <c r="I162" s="28"/>
      <c r="J162" s="30"/>
      <c r="K162" s="3"/>
    </row>
    <row r="163" spans="2:11" ht="15" x14ac:dyDescent="0.2">
      <c r="B163" s="2"/>
      <c r="C163" s="1"/>
      <c r="D163" s="1"/>
      <c r="E163" s="1"/>
      <c r="F163" s="1"/>
      <c r="G163" s="1"/>
      <c r="H163" s="1"/>
      <c r="I163" s="1"/>
      <c r="J163" s="1"/>
      <c r="K163" s="3"/>
    </row>
    <row r="164" spans="2:11" ht="15.75" x14ac:dyDescent="0.25">
      <c r="B164" s="2"/>
      <c r="C164" s="4" t="s">
        <v>31</v>
      </c>
      <c r="D164" s="1"/>
      <c r="E164" s="1"/>
      <c r="F164" s="1"/>
      <c r="G164" s="1"/>
      <c r="H164" s="1"/>
      <c r="I164" s="1"/>
      <c r="J164" s="1"/>
      <c r="K164" s="3"/>
    </row>
    <row r="165" spans="2:11" ht="15.75" x14ac:dyDescent="0.25">
      <c r="B165" s="2"/>
      <c r="C165" s="4" t="s">
        <v>32</v>
      </c>
      <c r="D165" s="1"/>
      <c r="E165" s="1"/>
      <c r="F165" s="1"/>
      <c r="G165" s="1"/>
      <c r="H165" s="1"/>
      <c r="I165" s="1"/>
      <c r="J165" s="1"/>
      <c r="K165" s="3"/>
    </row>
    <row r="166" spans="2:11" ht="15" x14ac:dyDescent="0.2">
      <c r="B166" s="6"/>
      <c r="C166" s="7"/>
      <c r="D166" s="7"/>
      <c r="E166" s="7"/>
      <c r="F166" s="7"/>
      <c r="G166" s="7"/>
      <c r="H166" s="7"/>
      <c r="I166" s="7"/>
      <c r="J166" s="7"/>
      <c r="K166" s="8"/>
    </row>
  </sheetData>
  <mergeCells count="35">
    <mergeCell ref="B2:K2"/>
    <mergeCell ref="C145:D145"/>
    <mergeCell ref="C146:D146"/>
    <mergeCell ref="C147:D147"/>
    <mergeCell ref="C6:D6"/>
    <mergeCell ref="C8:D8"/>
    <mergeCell ref="C9:D9"/>
    <mergeCell ref="C10:D10"/>
    <mergeCell ref="B3:C3"/>
    <mergeCell ref="C29:D29"/>
    <mergeCell ref="C31:D31"/>
    <mergeCell ref="C32:D32"/>
    <mergeCell ref="C33:D33"/>
    <mergeCell ref="C52:D52"/>
    <mergeCell ref="C100:D100"/>
    <mergeCell ref="C101:D101"/>
    <mergeCell ref="C54:D54"/>
    <mergeCell ref="C55:D55"/>
    <mergeCell ref="C56:D56"/>
    <mergeCell ref="C75:D75"/>
    <mergeCell ref="C77:D77"/>
    <mergeCell ref="C102:D102"/>
    <mergeCell ref="C121:D121"/>
    <mergeCell ref="C123:D123"/>
    <mergeCell ref="C124:D124"/>
    <mergeCell ref="C125:D125"/>
    <mergeCell ref="C122:D122"/>
    <mergeCell ref="C7:D7"/>
    <mergeCell ref="C30:D30"/>
    <mergeCell ref="C53:D53"/>
    <mergeCell ref="C76:D76"/>
    <mergeCell ref="C99:D99"/>
    <mergeCell ref="C78:D78"/>
    <mergeCell ref="C79:D79"/>
    <mergeCell ref="C98:D9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0892f6-66c1-4cd7-abe4-2dcbf94d0c44">
      <Terms xmlns="http://schemas.microsoft.com/office/infopath/2007/PartnerControls"/>
    </lcf76f155ced4ddcb4097134ff3c332f>
    <TaxCatchAll xmlns="0dcb6485-5099-4b91-93b5-760732840f6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D38484D2B51FD4686363585C9AE797D" ma:contentTypeVersion="10" ma:contentTypeDescription="Opprett et nytt dokument." ma:contentTypeScope="" ma:versionID="1ca7802545b46c5d3248af32d1fa24af">
  <xsd:schema xmlns:xsd="http://www.w3.org/2001/XMLSchema" xmlns:xs="http://www.w3.org/2001/XMLSchema" xmlns:p="http://schemas.microsoft.com/office/2006/metadata/properties" xmlns:ns2="f20892f6-66c1-4cd7-abe4-2dcbf94d0c44" xmlns:ns3="0dcb6485-5099-4b91-93b5-760732840f66" targetNamespace="http://schemas.microsoft.com/office/2006/metadata/properties" ma:root="true" ma:fieldsID="dc5aca7fea461e467ca6ef7d6c3823d6" ns2:_="" ns3:_="">
    <xsd:import namespace="f20892f6-66c1-4cd7-abe4-2dcbf94d0c44"/>
    <xsd:import namespace="0dcb6485-5099-4b91-93b5-760732840f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0892f6-66c1-4cd7-abe4-2dcbf94d0c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46af8f8e-1e45-4bcb-8b90-291e597263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cb6485-5099-4b91-93b5-760732840f6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c95fe7e-6831-40b4-8471-8bc3dd67e28a}" ma:internalName="TaxCatchAll" ma:showField="CatchAllData" ma:web="0dcb6485-5099-4b91-93b5-760732840f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778639-E646-4541-8171-A05DA16D044E}">
  <ds:schemaRefs>
    <ds:schemaRef ds:uri="http://schemas.microsoft.com/office/2006/documentManagement/types"/>
    <ds:schemaRef ds:uri="http://www.w3.org/XML/1998/namespace"/>
    <ds:schemaRef ds:uri="http://purl.org/dc/elements/1.1/"/>
    <ds:schemaRef ds:uri="0dcb6485-5099-4b91-93b5-760732840f66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f20892f6-66c1-4cd7-abe4-2dcbf94d0c44"/>
  </ds:schemaRefs>
</ds:datastoreItem>
</file>

<file path=customXml/itemProps2.xml><?xml version="1.0" encoding="utf-8"?>
<ds:datastoreItem xmlns:ds="http://schemas.openxmlformats.org/officeDocument/2006/customXml" ds:itemID="{5175033E-B940-4892-9EF1-6F6252855B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E19A5C-20A2-4E77-9BB0-BBE0FEFF158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Utfylling av svarbilag</vt:lpstr>
      <vt:lpstr>Kapitalkostnad</vt:lpstr>
      <vt:lpstr>'Utfylling av svarbilag'!Print_Area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Eide, Harald</dc:creator>
  <cp:keywords/>
  <dc:description/>
  <cp:lastModifiedBy>Bjørnarå, Victoria</cp:lastModifiedBy>
  <cp:revision/>
  <dcterms:created xsi:type="dcterms:W3CDTF">2022-04-01T08:42:43Z</dcterms:created>
  <dcterms:modified xsi:type="dcterms:W3CDTF">2026-02-20T12:14:16Z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0x0101003D38484D2B51FD4686363585C9AE797D</vt:lpwstr>
  </property>
  <property fmtid="{D5CDD505-2E9C-101B-9397-08002B2CF9AE}" pid="3" name="Order">
    <vt:r8>16000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